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2"/>
  </bookViews>
  <sheets>
    <sheet name="QT Thu-Chi NH 2017-2018 (2)" sheetId="1" r:id="rId1"/>
    <sheet name="DT Thu-Chi NH 2017-2018" sheetId="2" r:id="rId2"/>
    <sheet name="thu chi ngoai NS" sheetId="3" r:id="rId3"/>
    <sheet name="QT thu-chi NS 2016" sheetId="4" state="hidden" r:id="rId4"/>
    <sheet name="QT thu-chi NS 2015 (2)" sheetId="5" state="hidden" r:id="rId5"/>
    <sheet name="QT thu-chi NS 2016-2Q" sheetId="6" state="hidden" r:id="rId6"/>
    <sheet name="QT thu-chi NS 2015" sheetId="7" state="hidden" r:id="rId7"/>
    <sheet name="QT Thu-Chi NH 2015-2016" sheetId="8" state="hidden" r:id="rId8"/>
  </sheets>
  <definedNames>
    <definedName name="_xlnm.Print_Titles" localSheetId="7">'QT Thu-Chi NH 2015-2016'!$11:$11</definedName>
    <definedName name="_xlnm.Print_Titles" localSheetId="0">'QT Thu-Chi NH 2017-2018 (2)'!$11:$11</definedName>
    <definedName name="_xlnm.Print_Titles" localSheetId="6">'QT thu-chi NS 2015'!$11:$11</definedName>
    <definedName name="_xlnm.Print_Titles" localSheetId="4">'QT thu-chi NS 2015 (2)'!$11:$11</definedName>
    <definedName name="_xlnm.Print_Titles" localSheetId="3">'QT thu-chi NS 2016'!$11:$11</definedName>
    <definedName name="_xlnm.Print_Titles" localSheetId="5">'QT thu-chi NS 2016-2Q'!$11:$11</definedName>
    <definedName name="_xlnm.Print_Titles" localSheetId="2">'thu chi ngoai NS'!$11:$11</definedName>
  </definedNames>
  <calcPr fullCalcOnLoad="1"/>
</workbook>
</file>

<file path=xl/sharedStrings.xml><?xml version="1.0" encoding="utf-8"?>
<sst xmlns="http://schemas.openxmlformats.org/spreadsheetml/2006/main" count="740" uniqueCount="287">
  <si>
    <t>Th«ng b¸o</t>
  </si>
  <si>
    <t xml:space="preserve">(Ban hµnh kÌm theo Q§ 192/2004/Q§-TTg ngµy 16/11/2004 cña Thñ t­íng ChÝnh phñ. </t>
  </si>
  <si>
    <t>STT</t>
  </si>
  <si>
    <t>ChØ tiªu</t>
  </si>
  <si>
    <t>Ghi chó</t>
  </si>
  <si>
    <t>A</t>
  </si>
  <si>
    <t xml:space="preserve"> Nguån ng©n s¸ch nhµ n­íc</t>
  </si>
  <si>
    <t>B</t>
  </si>
  <si>
    <t>Dù to¸n chi</t>
  </si>
  <si>
    <t>I</t>
  </si>
  <si>
    <t>BiÓu sè 3</t>
  </si>
  <si>
    <t>QuyÕt to¸n Thu</t>
  </si>
  <si>
    <t>QuyÕt to¸n chi</t>
  </si>
  <si>
    <t>TiÒn l­¬ng</t>
  </si>
  <si>
    <t>Phô cÊp l­¬ng</t>
  </si>
  <si>
    <t xml:space="preserve"> Phô cÊp chøc vô</t>
  </si>
  <si>
    <t xml:space="preserve"> Phô cÊp ­u ®·i nghÒ</t>
  </si>
  <si>
    <t xml:space="preserve"> Phô cÊp tr¸ch nhiÖm</t>
  </si>
  <si>
    <t>C¸c kho¶n ®ãng gãp</t>
  </si>
  <si>
    <t xml:space="preserve"> B¶o hiÓm x· héi</t>
  </si>
  <si>
    <t xml:space="preserve"> B¶o hiÓm y tÕ</t>
  </si>
  <si>
    <t xml:space="preserve"> Kinh phÝ c«ng ®oµn</t>
  </si>
  <si>
    <t xml:space="preserve"> B¶o hiÓm thÊt nghiÖp</t>
  </si>
  <si>
    <t>II - Nhãm môc chi nghiÖp vô chuyªn m«n</t>
  </si>
  <si>
    <t xml:space="preserve"> Thanh to¸n dÞch vô c«ng céng</t>
  </si>
  <si>
    <t xml:space="preserve"> Thanh to¸n tiÒn ®iÖn</t>
  </si>
  <si>
    <t>VËt t­ v¨n phßng</t>
  </si>
  <si>
    <t xml:space="preserve"> Kho¸n v¨n phßng phÈm</t>
  </si>
  <si>
    <t xml:space="preserve"> VËt t­ v¨n phßng kh¸c</t>
  </si>
  <si>
    <t>Th«ng tin liªn l¹c</t>
  </si>
  <si>
    <t>Söa ch÷a th­êng xuyªn TSC§</t>
  </si>
  <si>
    <t xml:space="preserve"> C¸c tµi s¶n vµ c«ng tr×nh h¹ tÇng c¬ së kh¸c</t>
  </si>
  <si>
    <t>TiÒn c«ng tr¶ lao ®éng TX theo hîp ®ång</t>
  </si>
  <si>
    <t xml:space="preserve"> Phô cÊp thªm giê</t>
  </si>
  <si>
    <t>TiÒn th­ëng</t>
  </si>
  <si>
    <t xml:space="preserve"> Thanh to¸n tiÒn n­íc</t>
  </si>
  <si>
    <t xml:space="preserve"> V¨n phßng phÈm</t>
  </si>
  <si>
    <t xml:space="preserve"> Mua s¾m c«ng cô, dông cô v¨n phßng</t>
  </si>
  <si>
    <t>CP nghiÖp vô chuyªn m«n cña tõng ngµnh</t>
  </si>
  <si>
    <t>III - Nhãm môc chi mua s¾m söa ch÷a</t>
  </si>
  <si>
    <t>Mua s¾m TSC§</t>
  </si>
  <si>
    <t>IV - Nhãm môc chi th­êng xuyªn kh¸c</t>
  </si>
  <si>
    <t>Chi kh¸c</t>
  </si>
  <si>
    <t>I - Nhãm môc chi thanh to¸n c¸ nh©n</t>
  </si>
  <si>
    <t>Sè tiÒn</t>
  </si>
  <si>
    <t>V.v thùc hiÖn Qui chÕ c«ng khai tµi chÝnh ®èi víi c¸c ®¬n vÞ dù to¸n NS)</t>
  </si>
  <si>
    <t>Dù to¸n thu</t>
  </si>
  <si>
    <t>Nép theo qui ®Þnh</t>
  </si>
  <si>
    <t>QuyÕt to¸n thu</t>
  </si>
  <si>
    <t xml:space="preserve">Dù to¸n </t>
  </si>
  <si>
    <t>§VT: §ång</t>
  </si>
  <si>
    <t xml:space="preserve">                                         Thñ tr­ëng ®¬n vÞ</t>
  </si>
  <si>
    <t>Sè liÖu b¸o c¸o                  quyÕt to¸n</t>
  </si>
  <si>
    <t>C«ng khai quyÕt to¸n thu - chi tiÒn ng©n s¸ch</t>
  </si>
  <si>
    <t xml:space="preserve"> Ng©n s¸ch chi th­êng xuyªn</t>
  </si>
  <si>
    <t xml:space="preserve"> Ng©n s¸ch chi kh«ng th­êng xuyªn</t>
  </si>
  <si>
    <t xml:space="preserve"> Phô cÊp ®éc h¹i, nguy hiÓm</t>
  </si>
  <si>
    <t>C­íc phÝ b­u chÝnh</t>
  </si>
  <si>
    <t>Héi nghÞ</t>
  </si>
  <si>
    <t>Chi phÝ kh¸c</t>
  </si>
  <si>
    <t>TiÒn vÐ m¸y bay, tµu, xe</t>
  </si>
  <si>
    <t>Phô cÊp c«ng t¸c phÝ</t>
  </si>
  <si>
    <t>Kho¸n c«ng t¸c phÝ</t>
  </si>
  <si>
    <t>Chi phÝ thuª m­ín</t>
  </si>
  <si>
    <t>Chi phÝ thuª m­ín kh¸c</t>
  </si>
  <si>
    <t>Trang thiÕt bÞ kü thuËt chuyªn dông</t>
  </si>
  <si>
    <t>Chi tiÕp kh¸ch</t>
  </si>
  <si>
    <t>Sè liÖu quyÕt to¸n             ®­îc duyÖt</t>
  </si>
  <si>
    <r>
      <t xml:space="preserve"> Phô cÊp kiªm nhiÖm </t>
    </r>
    <r>
      <rPr>
        <i/>
        <sz val="13"/>
        <rFont val=".VnTime"/>
        <family val="2"/>
      </rPr>
      <t>(§oµn ®éi)</t>
    </r>
  </si>
  <si>
    <t>C«ng t¸c phÝ</t>
  </si>
  <si>
    <t xml:space="preserve">                                                     §éc lËp - Tù do - H¹nh phóc</t>
  </si>
  <si>
    <t xml:space="preserve">                                                         §éc lËp - Tù do - H¹nh phóc</t>
  </si>
  <si>
    <t xml:space="preserve">  BiÓu sè 2</t>
  </si>
  <si>
    <t xml:space="preserve">  Chi kh¸c</t>
  </si>
  <si>
    <t>b</t>
  </si>
  <si>
    <t>a</t>
  </si>
  <si>
    <t xml:space="preserve"> Phô cÊp th©m niªn nghÒ</t>
  </si>
  <si>
    <t>Kh¸c</t>
  </si>
  <si>
    <t>TiÒn thuª phßng ngñ</t>
  </si>
  <si>
    <t>Thuª ph­¬ng tiÖn vËn chuyÓn</t>
  </si>
  <si>
    <t>B¶o tr× vµ hoµn thiÖn phÇn mÒm m¸y tÝnh</t>
  </si>
  <si>
    <t>§ång phôc, trang phôc</t>
  </si>
  <si>
    <t>Chi lËp c¸c quü cña ®¬n vÞ thùc hiÖn kho¸n 
chi vµ ®¬n vÞ sù nghiÖp cã thu</t>
  </si>
  <si>
    <t>Chi lËp quü phóc lîi cña ®¬n vÞ sù nghiÖp</t>
  </si>
  <si>
    <t>¡n b¸n tró häc sinh</t>
  </si>
  <si>
    <t xml:space="preserve"> Chi mua thùc phÈm</t>
  </si>
  <si>
    <t xml:space="preserve">           Thñ tr­ëng ®¬n vÞ</t>
  </si>
  <si>
    <t>ThiÕt bÞ tin häc</t>
  </si>
  <si>
    <t xml:space="preserve"> Chi c«ng t¸c qu¶n lý, nh©n viªn phôc vô</t>
  </si>
  <si>
    <t>TiÒn phÝ häc TiÕng Anh ch­¬ng tr×nh Victoria</t>
  </si>
  <si>
    <t xml:space="preserve">  TiÒn phÝ häc TiÕng Anh ch­¬ng tr×nh Victoria</t>
  </si>
  <si>
    <t>50.000®/HS/th¸ng</t>
  </si>
  <si>
    <t>25%</t>
  </si>
  <si>
    <t xml:space="preserve"> Chi c«ng t¸c qu¶n lÝ</t>
  </si>
  <si>
    <t xml:space="preserve"> Chi gi¸o viªn chñ nhiÖm</t>
  </si>
  <si>
    <t>5%</t>
  </si>
  <si>
    <t>n¨m häc 2015 - 2016</t>
  </si>
  <si>
    <t xml:space="preserve">  TiÒn b¶o hiÓm th©n thÓ häc sinh</t>
  </si>
  <si>
    <t xml:space="preserve"> Chi tr¶ tiÒn g¹o, gas, ®iÖn, n­íc, chÊt ®èt</t>
  </si>
  <si>
    <t xml:space="preserve"> Phô cÊp kh¸c (PC d¹y thÓ dôc ngoµi trêi)</t>
  </si>
  <si>
    <t>§VT: ®ång</t>
  </si>
  <si>
    <t xml:space="preserve">   TiÒn ¨n b¸n tró häc sinh</t>
  </si>
  <si>
    <t xml:space="preserve"> Chi cho c«ng t¸c qu¶n lý</t>
  </si>
  <si>
    <t xml:space="preserve">  TiÒn ch¨m sãc søc khoÎ ban ®Çu cho häc sinh</t>
  </si>
  <si>
    <t xml:space="preserve"> Chi mua thuèc, vËt t­ y tÕ tiªu hao vµ dông cô y tÕ 
th«ng dông.</t>
  </si>
  <si>
    <t xml:space="preserve"> Chi hç trî tæ chøc ho¹t ®éng t­ vÊn, gi¸o dôc søc khoÎ
 vµ phßng bÖnh.</t>
  </si>
  <si>
    <t xml:space="preserve"> Chi hç trî phô cÊp cho c¸n bé chuyªn tr¸ch y tÕ tr­êng
 häc.</t>
  </si>
  <si>
    <t xml:space="preserve">  Chi mua v¨n phßng phÈm, ph« t« tµi liÖu phôc vô 
CSSKB§</t>
  </si>
  <si>
    <t xml:space="preserve">  PhÝ ho¹t ®éng cña Ban ®¹i diÖn cha mÑ häc sinh
 (Dù kiÕn sè tiÒn ®ãng gãp)</t>
  </si>
  <si>
    <t xml:space="preserve"> PhÝ ho¹t ®éng cña ban ®¹i diÖn cha mÑ häc sinh
 (Dù kiÕn chi)</t>
  </si>
  <si>
    <t xml:space="preserve"> TiÒn b¶o hiÓm y tÕ häc sinh</t>
  </si>
  <si>
    <t xml:space="preserve"> TiÒn b¶o hiÓm th©n thÓ häc sinh</t>
  </si>
  <si>
    <t xml:space="preserve"> Tån tiÒn ¨n b¸n tró NH 2015-2016</t>
  </si>
  <si>
    <t>n¨m 2015</t>
  </si>
  <si>
    <t xml:space="preserve"> Ng©n s¸ch chi kh«ng TX n¨m tr­íc chuyÓn sang</t>
  </si>
  <si>
    <t>L­¬ng kh¸c</t>
  </si>
  <si>
    <t xml:space="preserve">Nhµ cöa </t>
  </si>
  <si>
    <t>§­êng ®iÖn, cÊp tho¸t n­íc</t>
  </si>
  <si>
    <t>Chi mua hµng ho¸, vËt t­ VP dïng chung</t>
  </si>
  <si>
    <t>Chi mua, in Ên, ph«t« TL dïng cho CM</t>
  </si>
  <si>
    <t>S¸ch, tµi liÖu, chÕ ®é dïng cho CM</t>
  </si>
  <si>
    <r>
      <t xml:space="preserve">Chi phÝ kh¸c </t>
    </r>
    <r>
      <rPr>
        <i/>
        <sz val="13"/>
        <rFont val=".VnTime"/>
        <family val="2"/>
      </rPr>
      <t>(Chi chuyªn m«n)</t>
    </r>
  </si>
  <si>
    <t>C­íc phÝ ®iÖn tho¹i trong n­íc</t>
  </si>
  <si>
    <t>S¸ch, b¸o, t¹p chÝ th­ viÖn</t>
  </si>
  <si>
    <t>Thuª bao ®­êng ®iÖn tho¹i</t>
  </si>
  <si>
    <t>C­íc phÝ Internet, th­ viÖn ®iÖn tö</t>
  </si>
  <si>
    <t>L­¬ng ng¹ch bËc</t>
  </si>
  <si>
    <t>L­¬ng hîp ®ång dµi h¹n</t>
  </si>
  <si>
    <t>TiÒn c«ng b¶o vÖ</t>
  </si>
  <si>
    <t>Tµi s¶n kh¸c</t>
  </si>
  <si>
    <t>Chi hç trî kh¸c</t>
  </si>
  <si>
    <t>Chi c¸c kho¶n kh¸c</t>
  </si>
  <si>
    <t>C¸c tµi s¶n vµ c«ng tr×nh h¹ tÇng c¬ së kh¸c</t>
  </si>
  <si>
    <t>Chi lËp quü khen th­ëng cña ®¬n vÞ sù nghiÖp</t>
  </si>
  <si>
    <t>Mua s¾m c«ng cô, dông cô v¨n phßng</t>
  </si>
  <si>
    <t xml:space="preserve">   TiÒn tr«ng xe ®¹p häc sinh</t>
  </si>
  <si>
    <t>TiÒn tr«ng xe ®¹p häc sinh</t>
  </si>
  <si>
    <t xml:space="preserve"> Chi tr¶ tiÒn c«ng tr«ng xe ®¹p HS tõ T9/2015 ®Õn T5/2016</t>
  </si>
  <si>
    <t xml:space="preserve"> Chi tu söa nhµ xe</t>
  </si>
  <si>
    <t xml:space="preserve">   TiÒn häc TiÕng Anh Victoria</t>
  </si>
  <si>
    <t>TiÒn häc TiÕng Anh Victoria</t>
  </si>
  <si>
    <t xml:space="preserve"> Chi c«ng t¸c qu¶n lý, gi¸o viªn chñ nhiÖm (21%)</t>
  </si>
  <si>
    <t xml:space="preserve"> Chi cho gi¸o viªn gi¶ng d¹y (20%)</t>
  </si>
  <si>
    <t xml:space="preserve"> Chi c¬ së vËt chÊt (4%)</t>
  </si>
  <si>
    <t xml:space="preserve"> Chi nép vÒ C«ng ty (55%)</t>
  </si>
  <si>
    <t xml:space="preserve">   TiÒn B¶o hiÓm y tÕ HS §ît 1 (T10, T11, T12/2015)</t>
  </si>
  <si>
    <t xml:space="preserve">   TiÒn B¶o hiÓm y tÕ häc sinh §ît 2 n¨m 2016</t>
  </si>
  <si>
    <t xml:space="preserve">   TiÒn ch¨m sãc søc khoÎ ban ®Çu cho häc sinh</t>
  </si>
  <si>
    <t xml:space="preserve">   TiÒn B¶o hiÓm th©n thÓ häc sinh</t>
  </si>
  <si>
    <t xml:space="preserve">   TiÒn Quü x· Héi ho¸ gi¸o dôc</t>
  </si>
  <si>
    <t xml:space="preserve">  TiÒn Quü x· Héi ho¸ gi¸o dôc</t>
  </si>
  <si>
    <t xml:space="preserve"> Chi mua m¸y xay thÞt phôc vô cho häc sinh ¨n b¸n tró.</t>
  </si>
  <si>
    <t xml:space="preserve"> Chi mua bµn ghÕ 2 chç ngåi phôc vô cho chuyªn m«n.</t>
  </si>
  <si>
    <t xml:space="preserve"> Chi mua m¸y tÝnh, m¸y in phôc vô cho chuyªn m«n.</t>
  </si>
  <si>
    <t xml:space="preserve"> Chi mua vËt t­, nh©n c«ng n©ng cÊp khu nhµ vÖ sinh cña häc sinh.</t>
  </si>
  <si>
    <t>Chi mua bµn Inox, ghÕ nhùa phôc vô cho häc sinh ¨n 
b¸n tró.</t>
  </si>
  <si>
    <t xml:space="preserve">   TiÒn ¨n b¸n tró tån NH 2014-2015</t>
  </si>
  <si>
    <t xml:space="preserve">                                                                             Kim §Ýnh, ngµy 08 th¸ng 6 n¨m 2016</t>
  </si>
  <si>
    <t xml:space="preserve"> Tån tiÒn CSSKB§ n¨m 2016</t>
  </si>
  <si>
    <t>Tån NH 2015-2016: 8.868.425®</t>
  </si>
  <si>
    <t xml:space="preserve">              Ng­êi lËp</t>
  </si>
  <si>
    <t xml:space="preserve">  Chi kh¸m søc khoÎ ®Þnh kú ®Çu n¨m vµ cuèi n¨m häc,
 kh¸m søc khoÎ cho HS thi ®Êu bãng ®¸ cÊp huyÖn vµ thi ®Êu ThÓ dôc Aerocbic cÊp huyÖn NH 2015-2016.</t>
  </si>
  <si>
    <t>Quý 1 + Quý 2 n¨m 2016</t>
  </si>
  <si>
    <t>Chi c¸c kho¶n phÝ vµ lÖ phÝ cña c¸c ®¬n vÞ
 dù to¸n.</t>
  </si>
  <si>
    <t xml:space="preserve"> Ng©n s¸ch cßn l¹i chi Quý 3 + Quý 4/2016</t>
  </si>
  <si>
    <t>C«ng khai QUYÕT to¸n thu - chi tiÒn ngoµi ng©n s¸ch</t>
  </si>
  <si>
    <t xml:space="preserve">     tr­êng tiÓu häc phó th¸i                 céng hoµ x· héi chñ nghÜa viÖt nam</t>
  </si>
  <si>
    <t xml:space="preserve">                 TrÇn ThÞ Hßa</t>
  </si>
  <si>
    <t xml:space="preserve">     Tr­êng tiÓu häc phó Th¸i                céng hoµ x· héi chñ nghÜa viÖt nam</t>
  </si>
  <si>
    <t xml:space="preserve">       Ng­êi lËp</t>
  </si>
  <si>
    <t xml:space="preserve">      §Æng ThÞ Oanh                                                                 TrÇn ThÞ Hßa</t>
  </si>
  <si>
    <t xml:space="preserve">     Tr­êng tiÓu häc phó th¸i                céng hoµ x· héi chñ nghÜa viÖt nam</t>
  </si>
  <si>
    <t xml:space="preserve">           §Æng ThÞ Oanh</t>
  </si>
  <si>
    <t xml:space="preserve">Lớp 1 </t>
  </si>
  <si>
    <t>Tù nguyÖn</t>
  </si>
  <si>
    <t>75%</t>
  </si>
  <si>
    <t>15%</t>
  </si>
  <si>
    <t>Chi thanh to¸n H§ thùc hiÖn NVCM</t>
  </si>
  <si>
    <t xml:space="preserve">                                                                                Phó Th¸i, ngµy 30 th¸ng 6 n¨m 2016</t>
  </si>
  <si>
    <t>Mua phÇn mÒm m¸y vi tÝnh</t>
  </si>
  <si>
    <t xml:space="preserve">                                                                                Phó Th¸i, ngµy 21 th¸ng 4 n¨m 2016</t>
  </si>
  <si>
    <t xml:space="preserve"> Kinh phÝ trÝch l¹i Nhµ tr­êng chi nh­ sau</t>
  </si>
  <si>
    <t xml:space="preserve"> Nép tiÒn vÒ Trung t©m §øc TrÝ</t>
  </si>
  <si>
    <t>80%</t>
  </si>
  <si>
    <t xml:space="preserve"> §Ó l¹i Nhµ tr­êng chi c«ng t¸c qu¶n lý nh­ sau</t>
  </si>
  <si>
    <t>20%</t>
  </si>
  <si>
    <t>10%</t>
  </si>
  <si>
    <t xml:space="preserve">Lớp 2,3,4,5 </t>
  </si>
  <si>
    <t xml:space="preserve"> Nép tiÒn phÝ häc TiÕng Anh Victoria vÒ c«ng ty</t>
  </si>
  <si>
    <t>Chi theo kÕ ho¹ch ho¹t
®éng cña Héi cha mÑ HS</t>
  </si>
  <si>
    <t xml:space="preserve">         §VT: §ång</t>
  </si>
  <si>
    <r>
      <t>ñ</t>
    </r>
    <r>
      <rPr>
        <sz val="13"/>
        <rFont val=".VnTime"/>
        <family val="2"/>
      </rPr>
      <t>ng hé tù nguyÖn</t>
    </r>
  </si>
  <si>
    <t>Tháa thuËn</t>
  </si>
  <si>
    <t xml:space="preserve"> Chi c¬ së vËt chÊt vµ c¸c chi phÝ kh¸c</t>
  </si>
  <si>
    <t xml:space="preserve">  TiÒn phÝ häc thùc hµnh kü n¨ng sèng</t>
  </si>
  <si>
    <t>TiÒn phÝ häc thùc hµnh Kü n¨ng sèng</t>
  </si>
  <si>
    <t xml:space="preserve"> n¨m 2016</t>
  </si>
  <si>
    <t>Thuª thiÕt bÞ c¸c lo¹i</t>
  </si>
  <si>
    <t>Mua, ®Çu t­ tµi s¶n v« h×nh</t>
  </si>
  <si>
    <t>Mua phÇn mÒm m¸y tÝnh</t>
  </si>
  <si>
    <t xml:space="preserve"> Chi nép vÒ C«ng ty </t>
  </si>
  <si>
    <t>TiÒn häc thùc hµnh kü n¨ng sèng</t>
  </si>
  <si>
    <t>n¨m häc 2017 - 2018</t>
  </si>
  <si>
    <t>150.000®/HS/n¨m</t>
  </si>
  <si>
    <t>C«ng khai dù to¸n thu - chi ngoµi ng©n s¸ch</t>
  </si>
  <si>
    <t xml:space="preserve"> Chi cho c«ng t¸c c¸n bé qu¶n lý, nh©n viªn, GVCN </t>
  </si>
  <si>
    <t xml:space="preserve">   Tån </t>
  </si>
  <si>
    <t xml:space="preserve">            Thñ tr­ëng ®¬n vÞ</t>
  </si>
  <si>
    <t xml:space="preserve">   TiÒn ch¨m sãc søc kháe ban ®Çu cho häc sinh</t>
  </si>
  <si>
    <t xml:space="preserve"> Chi mua thuèc, vËt t­ y tÕ tiªu hao vµ dông cô 
y tÕ th«ng dông</t>
  </si>
  <si>
    <t xml:space="preserve">                Ng­êi lËp</t>
  </si>
  <si>
    <t>TiÒn häc 2 buæi/ ngµy</t>
  </si>
  <si>
    <t xml:space="preserve">     Tr­êng tiÓu häc kim ®Ýnh                céng hoµ x· héi chñ nghÜa viÖt nam</t>
  </si>
  <si>
    <t xml:space="preserve"> Thanh to¸n tiÒn vÖ sinh m«i tr­êng</t>
  </si>
  <si>
    <t>Chi tr¶ tiÒn nèi m¹ng</t>
  </si>
  <si>
    <t>Söa ch÷a tµi s¶n phôc vô CTCM</t>
  </si>
  <si>
    <t xml:space="preserve">                                                                                Kim §Ýnh, ngµy 14 th¸ng 2 n¨m 2017</t>
  </si>
  <si>
    <t xml:space="preserve">      §Æng ThÞ Oanh                                                             NguyÔn §×nh Hµ</t>
  </si>
  <si>
    <t>C¸c TS vµ h¹ tÇng c¬ së kh¸c</t>
  </si>
  <si>
    <t>Söa ch÷a tµi s¶n phôc vô CM</t>
  </si>
  <si>
    <t>Mua s¾m TS dïng cho CTCM</t>
  </si>
  <si>
    <t>Chi nghiÖp vô chuyªn m«n</t>
  </si>
  <si>
    <t>n¨m häc 2018 - 2019</t>
  </si>
  <si>
    <t xml:space="preserve">  TiÒn BHYT häc sinh n¨m 2019 tõ T1/2019-T12/2019</t>
  </si>
  <si>
    <t>525.420®/HS/12T</t>
  </si>
  <si>
    <t xml:space="preserve">  TiÒn BHYT häc sinh tõ T12/2018-T12/2019</t>
  </si>
  <si>
    <t xml:space="preserve">  TiÒn BHYT häc sinh tõ T11/2018-T12/2019</t>
  </si>
  <si>
    <t xml:space="preserve">  TiÒn BHYT häc sinh tõ T10/2018-T12/2019</t>
  </si>
  <si>
    <t>569.205®/HS/13T</t>
  </si>
  <si>
    <t>612.990®/HS/14T</t>
  </si>
  <si>
    <t>656.775®/HS/15T</t>
  </si>
  <si>
    <t>1</t>
  </si>
  <si>
    <t>2</t>
  </si>
  <si>
    <t xml:space="preserve"> Chi kh¸m søc kháe ®Çu n¨m cho HS, kh¸m søc
 kháe thi ®Êu bãng ®¸ cÊp huyÖn NH 2017-2018</t>
  </si>
  <si>
    <t>Tån</t>
  </si>
  <si>
    <t>Tån:</t>
  </si>
  <si>
    <t xml:space="preserve"> Chi c¬ së vËt chÊt (Söa vi m¹ch ti vi Sam Sung, bót chØ m¸y chiÕu, chuét m¸y tÝnh, bót viÕt b¶ng) </t>
  </si>
  <si>
    <t xml:space="preserve"> Chi c«ng t¸c qu¶n lý, gi¸o viªn chñ nhiÖm </t>
  </si>
  <si>
    <t>TiÒn häc 2 buæi/ngµy häc kú I + II</t>
  </si>
  <si>
    <t xml:space="preserve"> Chi c¬ së vËt chÊt. (Chi söa ch÷a hÖ thèng qu¹t, bãng ®¸ hs, ®iÖn chiÕu s¸ng nhµ tr­êng, æ ®iÖn lioa, b¶ng phô)</t>
  </si>
  <si>
    <t xml:space="preserve"> Chi l­¬ng GV d¹y t¨ng tiÕt häc 2 buæi k× I + II</t>
  </si>
  <si>
    <t>TiÒn BHYT HS §ît 1 (T10, T11, T12/2017 vµ 2018)</t>
  </si>
  <si>
    <t>TiÒn B¶o hiÓm y tÕ häc sinh §ît 2 n¨m 2018</t>
  </si>
  <si>
    <t>TiÒn B¶o hiÓm th©n thÓ häc sinh</t>
  </si>
  <si>
    <t xml:space="preserve"> TiÒn B¶o hiÓm y tÕ häc sinh §ît 2 n¨m 2018</t>
  </si>
  <si>
    <t>TiÒn häc t¨ng tiÕt buæi hai</t>
  </si>
  <si>
    <t>TiÒn Quü x· Héi ho¸ gi¸o dôc</t>
  </si>
  <si>
    <t>TiÒn ch¨m sãc søc kháe ban ®Çu cho häc sinh</t>
  </si>
  <si>
    <t>Ngân sách chi thường xuyên</t>
  </si>
  <si>
    <t>Ngân sách không thường xuyên</t>
  </si>
  <si>
    <t>II</t>
  </si>
  <si>
    <t>Chi lương, phụ cấp CBGV, NV</t>
  </si>
  <si>
    <t>Các khoản đóng góp (BH-KPCĐ)</t>
  </si>
  <si>
    <t xml:space="preserve">VPP, tiền điện, nước, đ.thoại, internet, CT phí </t>
  </si>
  <si>
    <t>Chi phí nghiệp vụ CM, SCTS phục vụ CM</t>
  </si>
  <si>
    <t>Mua sắm TSCĐ dùng cho chuyên môn</t>
  </si>
  <si>
    <t>Mua sắm TSCĐ nguồn không thường xuyên</t>
  </si>
  <si>
    <t>B¸O C¸O</t>
  </si>
  <si>
    <t>C¤NG KHAI TH¤NG TIN THU - CHI TµI CHÝNH</t>
  </si>
  <si>
    <t>Néi dung</t>
  </si>
  <si>
    <t>PhÇn thu</t>
  </si>
  <si>
    <t>Ng©n s¸ch NN cÊp, nguån kh¸c</t>
  </si>
  <si>
    <t>THU TỪ HỌC SINH</t>
  </si>
  <si>
    <t>3</t>
  </si>
  <si>
    <t>i</t>
  </si>
  <si>
    <t>NGÂN SÁCH CẤP</t>
  </si>
  <si>
    <t>4</t>
  </si>
  <si>
    <t>5</t>
  </si>
  <si>
    <t>6</t>
  </si>
  <si>
    <t>7</t>
  </si>
  <si>
    <t>CHI TỪ HỌC SINH</t>
  </si>
  <si>
    <r>
      <t>(Ba</t>
    </r>
    <r>
      <rPr>
        <i/>
        <sz val="12"/>
        <rFont val="Times New Roman"/>
        <family val="1"/>
      </rPr>
      <t xml:space="preserve">n hành kèm theo Thông lư sô 61/2017/TT-BTC ngày 15 tháng 6 năm 2017 của Bộ Tài chính
V.v thực hiện Qui chế công khai tài chính đối với các đơn vị dự toán NS)
</t>
    </r>
    <r>
      <rPr>
        <i/>
        <sz val="12"/>
        <rFont val=".VnTime"/>
        <family val="2"/>
      </rPr>
      <t xml:space="preserve">
</t>
    </r>
  </si>
  <si>
    <t>Chi vệ sinh môi trường</t>
  </si>
  <si>
    <t>Pho tô tài lại</t>
  </si>
  <si>
    <r>
      <t xml:space="preserve">     tr­êng tiÓu häc KIM </t>
    </r>
    <r>
      <rPr>
        <b/>
        <sz val="12"/>
        <rFont val="Times New Roman"/>
        <family val="1"/>
      </rPr>
      <t>XUYÊN</t>
    </r>
    <r>
      <rPr>
        <b/>
        <sz val="12"/>
        <rFont val=".VnTimeH"/>
        <family val="2"/>
      </rPr>
      <t xml:space="preserve">             céng hoµ x· héi chñ nghÜa viÖt nam</t>
    </r>
  </si>
  <si>
    <t>Chi hỗ trợ nghỉ hưu trước tuổi</t>
  </si>
  <si>
    <t xml:space="preserve"> Chi c¬ së vËt chÊt. </t>
  </si>
  <si>
    <t>Làm sân chờ HS</t>
  </si>
  <si>
    <t>Hoàn thiện sân khấu</t>
  </si>
  <si>
    <t>Söa ch÷a ®iÖn , khu nhµ vÖ sinh CBGV</t>
  </si>
  <si>
    <t>Đào Quốc Lập</t>
  </si>
  <si>
    <t xml:space="preserve">                                                                                      Kim Xyên, ngày 14 tháng 9 năm 2018</t>
  </si>
  <si>
    <t>1.067.000đ/năm</t>
  </si>
  <si>
    <r>
      <t xml:space="preserve">      Tr­êng tiÓu häc </t>
    </r>
    <r>
      <rPr>
        <b/>
        <sz val="12"/>
        <rFont val="Times New Roman"/>
        <family val="1"/>
      </rPr>
      <t>KIM XUYÊN</t>
    </r>
    <r>
      <rPr>
        <b/>
        <sz val="12"/>
        <rFont val=".VnTimeH"/>
        <family val="2"/>
      </rPr>
      <t xml:space="preserve">             céng hoµ x· héi chñ nghÜa viÖt nam</t>
    </r>
  </si>
  <si>
    <r>
      <t xml:space="preserve">     tr­êng tiÓu häc </t>
    </r>
    <r>
      <rPr>
        <b/>
        <sz val="12"/>
        <rFont val="Times New Roman"/>
        <family val="1"/>
      </rPr>
      <t>KIM XUYÊN</t>
    </r>
    <r>
      <rPr>
        <b/>
        <sz val="12"/>
        <rFont val=".VnTimeH"/>
        <family val="2"/>
      </rPr>
      <t xml:space="preserve">               céng hoµ x· héi chñ nghÜa viÖt nam</t>
    </r>
  </si>
  <si>
    <r>
      <t xml:space="preserve">                                                                               </t>
    </r>
    <r>
      <rPr>
        <i/>
        <sz val="14"/>
        <rFont val="Times New Roman"/>
        <family val="1"/>
      </rPr>
      <t>Kim Xuyên</t>
    </r>
    <r>
      <rPr>
        <i/>
        <sz val="14"/>
        <rFont val=".VnTime"/>
        <family val="2"/>
      </rPr>
      <t>, ngµy 14 th¸ng 9 n¨m 2018</t>
    </r>
  </si>
  <si>
    <t xml:space="preserve">           Vũ Thị Nguyên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</si>
</sst>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2"/>
      <name val=".VnTime"/>
      <family val="0"/>
    </font>
    <font>
      <i/>
      <sz val="12"/>
      <name val=".VnTime"/>
      <family val="2"/>
    </font>
    <font>
      <sz val="8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b/>
      <sz val="12"/>
      <name val=".VnTimeH"/>
      <family val="2"/>
    </font>
    <font>
      <sz val="14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i/>
      <sz val="12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0"/>
      <name val=".VnTimeH"/>
      <family val="2"/>
    </font>
    <font>
      <b/>
      <sz val="16"/>
      <name val=".VnTimeH"/>
      <family val="2"/>
    </font>
    <font>
      <sz val="15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13"/>
      <name val=".VnTimeH"/>
      <family val="2"/>
    </font>
    <font>
      <b/>
      <i/>
      <sz val="13"/>
      <name val=".VnTime"/>
      <family val="2"/>
    </font>
    <font>
      <b/>
      <sz val="9"/>
      <name val=".VnTimeH"/>
      <family val="2"/>
    </font>
    <font>
      <i/>
      <sz val="13"/>
      <name val=".VnTime"/>
      <family val="2"/>
    </font>
    <font>
      <b/>
      <sz val="15"/>
      <name val=".VnTimeH"/>
      <family val="2"/>
    </font>
    <font>
      <b/>
      <sz val="14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3"/>
      <name val=".VnTimeH"/>
      <family val="2"/>
    </font>
    <font>
      <sz val="10"/>
      <name val=".VnTime"/>
      <family val="2"/>
    </font>
    <font>
      <sz val="9"/>
      <name val=".VnTime"/>
      <family val="2"/>
    </font>
    <font>
      <b/>
      <sz val="10"/>
      <name val=".VnTime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.VnTimeH"/>
      <family val="2"/>
    </font>
    <font>
      <sz val="12"/>
      <name val=".VnTimeH"/>
      <family val="2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u val="single"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3" fontId="5" fillId="0" borderId="10" xfId="42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73" fontId="16" fillId="0" borderId="10" xfId="42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173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173" fontId="16" fillId="0" borderId="15" xfId="42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173" fontId="17" fillId="0" borderId="11" xfId="42" applyNumberFormat="1" applyFont="1" applyBorder="1" applyAlignment="1">
      <alignment/>
    </xf>
    <xf numFmtId="0" fontId="16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1" xfId="0" applyFont="1" applyBorder="1" applyAlignment="1">
      <alignment horizontal="left"/>
    </xf>
    <xf numFmtId="173" fontId="16" fillId="0" borderId="11" xfId="42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73" fontId="17" fillId="0" borderId="12" xfId="42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7" fillId="0" borderId="15" xfId="0" applyFont="1" applyBorder="1" applyAlignment="1">
      <alignment horizontal="right"/>
    </xf>
    <xf numFmtId="173" fontId="17" fillId="0" borderId="15" xfId="42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18" xfId="0" applyFont="1" applyBorder="1" applyAlignment="1">
      <alignment/>
    </xf>
    <xf numFmtId="0" fontId="16" fillId="0" borderId="14" xfId="0" applyFont="1" applyBorder="1" applyAlignment="1">
      <alignment/>
    </xf>
    <xf numFmtId="173" fontId="16" fillId="0" borderId="16" xfId="42" applyNumberFormat="1" applyFont="1" applyBorder="1" applyAlignment="1">
      <alignment/>
    </xf>
    <xf numFmtId="173" fontId="3" fillId="0" borderId="15" xfId="42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7" fillId="0" borderId="18" xfId="0" applyFont="1" applyBorder="1" applyAlignment="1">
      <alignment horizontal="right"/>
    </xf>
    <xf numFmtId="173" fontId="17" fillId="0" borderId="18" xfId="42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173" fontId="16" fillId="0" borderId="21" xfId="42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0" fillId="0" borderId="11" xfId="0" applyBorder="1" applyAlignment="1">
      <alignment wrapText="1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3" fillId="0" borderId="18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1" xfId="0" applyFont="1" applyBorder="1" applyAlignment="1">
      <alignment wrapText="1"/>
    </xf>
    <xf numFmtId="0" fontId="16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173" fontId="3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173" fontId="0" fillId="0" borderId="11" xfId="42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173" fontId="3" fillId="0" borderId="12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3" fontId="0" fillId="0" borderId="15" xfId="42" applyNumberFormat="1" applyBorder="1" applyAlignment="1">
      <alignment horizontal="right"/>
    </xf>
    <xf numFmtId="173" fontId="0" fillId="0" borderId="11" xfId="42" applyNumberFormat="1" applyBorder="1" applyAlignment="1">
      <alignment horizontal="right"/>
    </xf>
    <xf numFmtId="173" fontId="0" fillId="0" borderId="11" xfId="42" applyNumberFormat="1" applyBorder="1" applyAlignment="1">
      <alignment horizontal="center"/>
    </xf>
    <xf numFmtId="173" fontId="0" fillId="0" borderId="11" xfId="42" applyNumberFormat="1" applyBorder="1" applyAlignment="1">
      <alignment/>
    </xf>
    <xf numFmtId="173" fontId="0" fillId="0" borderId="18" xfId="42" applyNumberFormat="1" applyBorder="1" applyAlignment="1">
      <alignment/>
    </xf>
    <xf numFmtId="173" fontId="0" fillId="0" borderId="12" xfId="42" applyNumberForma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173" fontId="17" fillId="0" borderId="16" xfId="42" applyNumberFormat="1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173" fontId="16" fillId="0" borderId="12" xfId="42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73" fontId="0" fillId="0" borderId="16" xfId="42" applyNumberFormat="1" applyBorder="1" applyAlignment="1">
      <alignment horizontal="right"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73" fontId="3" fillId="0" borderId="16" xfId="42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/>
    </xf>
    <xf numFmtId="173" fontId="3" fillId="0" borderId="11" xfId="42" applyNumberFormat="1" applyFont="1" applyBorder="1" applyAlignment="1">
      <alignment horizontal="right"/>
    </xf>
    <xf numFmtId="0" fontId="18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173" fontId="18" fillId="0" borderId="21" xfId="42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173" fontId="16" fillId="0" borderId="15" xfId="42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3" fillId="0" borderId="11" xfId="0" applyFont="1" applyBorder="1" applyAlignment="1">
      <alignment/>
    </xf>
    <xf numFmtId="173" fontId="3" fillId="0" borderId="16" xfId="42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8" fillId="0" borderId="11" xfId="0" applyFont="1" applyBorder="1" applyAlignment="1">
      <alignment/>
    </xf>
    <xf numFmtId="173" fontId="0" fillId="0" borderId="11" xfId="42" applyNumberFormat="1" applyFont="1" applyBorder="1" applyAlignment="1">
      <alignment/>
    </xf>
    <xf numFmtId="0" fontId="28" fillId="0" borderId="18" xfId="0" applyFont="1" applyBorder="1" applyAlignment="1">
      <alignment wrapText="1"/>
    </xf>
    <xf numFmtId="0" fontId="3" fillId="0" borderId="13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right"/>
    </xf>
    <xf numFmtId="173" fontId="17" fillId="0" borderId="24" xfId="42" applyNumberFormat="1" applyFont="1" applyBorder="1" applyAlignment="1">
      <alignment/>
    </xf>
    <xf numFmtId="173" fontId="17" fillId="0" borderId="27" xfId="42" applyNumberFormat="1" applyFont="1" applyBorder="1" applyAlignment="1">
      <alignment/>
    </xf>
    <xf numFmtId="173" fontId="17" fillId="0" borderId="28" xfId="42" applyNumberFormat="1" applyFont="1" applyBorder="1" applyAlignment="1">
      <alignment/>
    </xf>
    <xf numFmtId="0" fontId="17" fillId="0" borderId="27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173" fontId="17" fillId="0" borderId="29" xfId="42" applyNumberFormat="1" applyFont="1" applyBorder="1" applyAlignment="1">
      <alignment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7" fillId="0" borderId="33" xfId="0" applyFont="1" applyBorder="1" applyAlignment="1">
      <alignment/>
    </xf>
    <xf numFmtId="173" fontId="16" fillId="0" borderId="28" xfId="42" applyNumberFormat="1" applyFont="1" applyBorder="1" applyAlignment="1">
      <alignment/>
    </xf>
    <xf numFmtId="173" fontId="16" fillId="0" borderId="29" xfId="42" applyNumberFormat="1" applyFont="1" applyBorder="1" applyAlignment="1">
      <alignment/>
    </xf>
    <xf numFmtId="173" fontId="16" fillId="0" borderId="24" xfId="42" applyNumberFormat="1" applyFont="1" applyBorder="1" applyAlignment="1">
      <alignment/>
    </xf>
    <xf numFmtId="173" fontId="16" fillId="0" borderId="27" xfId="42" applyNumberFormat="1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75" fontId="17" fillId="0" borderId="13" xfId="0" applyNumberFormat="1" applyFont="1" applyBorder="1" applyAlignment="1">
      <alignment/>
    </xf>
    <xf numFmtId="0" fontId="17" fillId="0" borderId="11" xfId="0" applyFont="1" applyBorder="1" applyAlignment="1" quotePrefix="1">
      <alignment horizontal="center"/>
    </xf>
    <xf numFmtId="173" fontId="16" fillId="0" borderId="15" xfId="42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3" fontId="0" fillId="0" borderId="14" xfId="42" applyNumberFormat="1" applyFont="1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2" xfId="42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73" fontId="0" fillId="0" borderId="13" xfId="0" applyNumberFormat="1" applyBorder="1" applyAlignment="1">
      <alignment/>
    </xf>
    <xf numFmtId="173" fontId="0" fillId="0" borderId="13" xfId="42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/>
    </xf>
    <xf numFmtId="0" fontId="11" fillId="0" borderId="34" xfId="0" applyFont="1" applyBorder="1" applyAlignment="1">
      <alignment horizontal="center"/>
    </xf>
    <xf numFmtId="173" fontId="5" fillId="0" borderId="3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3" fillId="0" borderId="15" xfId="0" applyFont="1" applyBorder="1" applyAlignment="1" quotePrefix="1">
      <alignment horizontal="center"/>
    </xf>
    <xf numFmtId="0" fontId="33" fillId="0" borderId="11" xfId="0" applyFont="1" applyBorder="1" applyAlignment="1" quotePrefix="1">
      <alignment horizontal="center"/>
    </xf>
    <xf numFmtId="173" fontId="5" fillId="0" borderId="34" xfId="42" applyNumberFormat="1" applyFont="1" applyBorder="1" applyAlignment="1">
      <alignment/>
    </xf>
    <xf numFmtId="0" fontId="29" fillId="0" borderId="34" xfId="0" applyFont="1" applyBorder="1" applyAlignment="1">
      <alignment horizontal="center"/>
    </xf>
    <xf numFmtId="0" fontId="31" fillId="0" borderId="0" xfId="0" applyFont="1" applyBorder="1" applyAlignment="1">
      <alignment vertical="top" wrapText="1"/>
    </xf>
    <xf numFmtId="0" fontId="29" fillId="0" borderId="11" xfId="0" applyFont="1" applyBorder="1" applyAlignment="1">
      <alignment horizontal="center"/>
    </xf>
    <xf numFmtId="0" fontId="33" fillId="0" borderId="18" xfId="0" applyFont="1" applyBorder="1" applyAlignment="1" quotePrefix="1">
      <alignment horizontal="center"/>
    </xf>
    <xf numFmtId="0" fontId="29" fillId="0" borderId="18" xfId="0" applyFont="1" applyBorder="1" applyAlignment="1">
      <alignment horizontal="center"/>
    </xf>
    <xf numFmtId="173" fontId="34" fillId="0" borderId="15" xfId="0" applyNumberFormat="1" applyFont="1" applyBorder="1" applyAlignment="1">
      <alignment/>
    </xf>
    <xf numFmtId="173" fontId="34" fillId="0" borderId="15" xfId="42" applyNumberFormat="1" applyFont="1" applyBorder="1" applyAlignment="1">
      <alignment/>
    </xf>
    <xf numFmtId="173" fontId="34" fillId="0" borderId="11" xfId="42" applyNumberFormat="1" applyFont="1" applyBorder="1" applyAlignment="1">
      <alignment/>
    </xf>
    <xf numFmtId="173" fontId="34" fillId="0" borderId="18" xfId="42" applyNumberFormat="1" applyFont="1" applyBorder="1" applyAlignment="1">
      <alignment/>
    </xf>
    <xf numFmtId="0" fontId="5" fillId="0" borderId="0" xfId="0" applyFont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29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/>
    </xf>
    <xf numFmtId="0" fontId="38" fillId="0" borderId="11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73" fontId="6" fillId="0" borderId="15" xfId="42" applyNumberFormat="1" applyFont="1" applyBorder="1" applyAlignment="1">
      <alignment horizontal="right"/>
    </xf>
    <xf numFmtId="0" fontId="6" fillId="0" borderId="16" xfId="0" applyFont="1" applyBorder="1" applyAlignment="1">
      <alignment horizontal="left" vertical="center" wrapText="1"/>
    </xf>
    <xf numFmtId="173" fontId="6" fillId="0" borderId="16" xfId="42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73" fontId="6" fillId="0" borderId="11" xfId="42" applyNumberFormat="1" applyFont="1" applyBorder="1" applyAlignment="1">
      <alignment horizontal="right"/>
    </xf>
    <xf numFmtId="173" fontId="6" fillId="0" borderId="11" xfId="42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173" fontId="6" fillId="0" borderId="18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42" applyNumberFormat="1" applyFont="1" applyBorder="1" applyAlignment="1">
      <alignment/>
    </xf>
    <xf numFmtId="173" fontId="8" fillId="0" borderId="34" xfId="42" applyNumberFormat="1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173" fontId="23" fillId="0" borderId="15" xfId="42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5" xfId="0" applyFont="1" applyBorder="1" applyAlignment="1">
      <alignment/>
    </xf>
    <xf numFmtId="0" fontId="32" fillId="0" borderId="11" xfId="0" applyFont="1" applyBorder="1" applyAlignment="1">
      <alignment wrapText="1"/>
    </xf>
    <xf numFmtId="0" fontId="23" fillId="0" borderId="12" xfId="0" applyFont="1" applyBorder="1" applyAlignment="1">
      <alignment/>
    </xf>
    <xf numFmtId="173" fontId="6" fillId="0" borderId="12" xfId="42" applyNumberFormat="1" applyFont="1" applyBorder="1" applyAlignment="1">
      <alignment/>
    </xf>
    <xf numFmtId="173" fontId="23" fillId="0" borderId="16" xfId="42" applyNumberFormat="1" applyFont="1" applyBorder="1" applyAlignment="1">
      <alignment/>
    </xf>
    <xf numFmtId="173" fontId="23" fillId="0" borderId="12" xfId="42" applyNumberFormat="1" applyFont="1" applyBorder="1" applyAlignment="1">
      <alignment/>
    </xf>
    <xf numFmtId="0" fontId="37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73" fontId="8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0" fontId="8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173" fontId="6" fillId="0" borderId="11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5" xfId="0" applyFont="1" applyBorder="1" applyAlignment="1">
      <alignment/>
    </xf>
    <xf numFmtId="49" fontId="17" fillId="0" borderId="11" xfId="42" applyNumberFormat="1" applyFont="1" applyBorder="1" applyAlignment="1">
      <alignment horizontal="center"/>
    </xf>
    <xf numFmtId="49" fontId="17" fillId="0" borderId="12" xfId="42" applyNumberFormat="1" applyFont="1" applyBorder="1" applyAlignment="1">
      <alignment horizontal="center"/>
    </xf>
    <xf numFmtId="173" fontId="18" fillId="0" borderId="10" xfId="42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3" fontId="17" fillId="0" borderId="11" xfId="42" applyNumberFormat="1" applyFont="1" applyBorder="1" applyAlignment="1">
      <alignment horizontal="center"/>
    </xf>
    <xf numFmtId="0" fontId="38" fillId="0" borderId="16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3" fontId="0" fillId="0" borderId="15" xfId="42" applyNumberFormat="1" applyFont="1" applyBorder="1" applyAlignment="1">
      <alignment horizontal="right"/>
    </xf>
    <xf numFmtId="173" fontId="0" fillId="0" borderId="16" xfId="42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173" fontId="0" fillId="0" borderId="18" xfId="42" applyNumberFormat="1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173" fontId="3" fillId="0" borderId="15" xfId="42" applyNumberFormat="1" applyFont="1" applyBorder="1" applyAlignment="1">
      <alignment horizontal="center" vertical="center" wrapText="1"/>
    </xf>
    <xf numFmtId="173" fontId="17" fillId="0" borderId="12" xfId="42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34" xfId="0" applyFont="1" applyBorder="1" applyAlignment="1" quotePrefix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 wrapText="1"/>
    </xf>
    <xf numFmtId="0" fontId="17" fillId="0" borderId="42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43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16" fillId="0" borderId="23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3" fontId="29" fillId="0" borderId="15" xfId="0" applyNumberFormat="1" applyFont="1" applyBorder="1" applyAlignment="1">
      <alignment horizontal="center"/>
    </xf>
    <xf numFmtId="173" fontId="0" fillId="0" borderId="16" xfId="0" applyNumberFormat="1" applyBorder="1" applyAlignment="1">
      <alignment/>
    </xf>
    <xf numFmtId="173" fontId="27" fillId="0" borderId="11" xfId="0" applyNumberFormat="1" applyFont="1" applyBorder="1" applyAlignment="1">
      <alignment/>
    </xf>
    <xf numFmtId="173" fontId="3" fillId="0" borderId="16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733425" y="447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3305175</xdr:colOff>
      <xdr:row>7</xdr:row>
      <xdr:rowOff>9525</xdr:rowOff>
    </xdr:from>
    <xdr:to>
      <xdr:col>2</xdr:col>
      <xdr:colOff>295275</xdr:colOff>
      <xdr:row>7</xdr:row>
      <xdr:rowOff>9525</xdr:rowOff>
    </xdr:to>
    <xdr:sp>
      <xdr:nvSpPr>
        <xdr:cNvPr id="2" name="Line 3"/>
        <xdr:cNvSpPr>
          <a:spLocks/>
        </xdr:cNvSpPr>
      </xdr:nvSpPr>
      <xdr:spPr>
        <a:xfrm>
          <a:off x="3676650" y="15335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4343400</xdr:colOff>
      <xdr:row>3</xdr:row>
      <xdr:rowOff>19050</xdr:rowOff>
    </xdr:from>
    <xdr:to>
      <xdr:col>3</xdr:col>
      <xdr:colOff>1200150</xdr:colOff>
      <xdr:row>3</xdr:row>
      <xdr:rowOff>19050</xdr:rowOff>
    </xdr:to>
    <xdr:sp>
      <xdr:nvSpPr>
        <xdr:cNvPr id="3" name="Line 8"/>
        <xdr:cNvSpPr>
          <a:spLocks/>
        </xdr:cNvSpPr>
      </xdr:nvSpPr>
      <xdr:spPr>
        <a:xfrm>
          <a:off x="4714875" y="6762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28575</xdr:rowOff>
    </xdr:from>
    <xdr:to>
      <xdr:col>1</xdr:col>
      <xdr:colOff>2238375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>
          <a:off x="904875" y="55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4191000</xdr:colOff>
      <xdr:row>3</xdr:row>
      <xdr:rowOff>38100</xdr:rowOff>
    </xdr:from>
    <xdr:to>
      <xdr:col>3</xdr:col>
      <xdr:colOff>76200</xdr:colOff>
      <xdr:row>3</xdr:row>
      <xdr:rowOff>38100</xdr:rowOff>
    </xdr:to>
    <xdr:sp>
      <xdr:nvSpPr>
        <xdr:cNvPr id="2" name="Line 8"/>
        <xdr:cNvSpPr>
          <a:spLocks/>
        </xdr:cNvSpPr>
      </xdr:nvSpPr>
      <xdr:spPr>
        <a:xfrm>
          <a:off x="4572000" y="8001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19150" y="447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2895600</xdr:colOff>
      <xdr:row>7</xdr:row>
      <xdr:rowOff>19050</xdr:rowOff>
    </xdr:from>
    <xdr:to>
      <xdr:col>1</xdr:col>
      <xdr:colOff>4743450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3362325" y="15716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4048125</xdr:colOff>
      <xdr:row>3</xdr:row>
      <xdr:rowOff>9525</xdr:rowOff>
    </xdr:from>
    <xdr:to>
      <xdr:col>3</xdr:col>
      <xdr:colOff>552450</xdr:colOff>
      <xdr:row>3</xdr:row>
      <xdr:rowOff>9525</xdr:rowOff>
    </xdr:to>
    <xdr:sp>
      <xdr:nvSpPr>
        <xdr:cNvPr id="3" name="Line 8"/>
        <xdr:cNvSpPr>
          <a:spLocks/>
        </xdr:cNvSpPr>
      </xdr:nvSpPr>
      <xdr:spPr>
        <a:xfrm>
          <a:off x="4514850" y="666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9625" y="447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4105275</xdr:colOff>
      <xdr:row>3</xdr:row>
      <xdr:rowOff>19050</xdr:rowOff>
    </xdr:from>
    <xdr:to>
      <xdr:col>3</xdr:col>
      <xdr:colOff>1047750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552950" y="6762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3286125</xdr:colOff>
      <xdr:row>6</xdr:row>
      <xdr:rowOff>228600</xdr:rowOff>
    </xdr:from>
    <xdr:to>
      <xdr:col>2</xdr:col>
      <xdr:colOff>285750</xdr:colOff>
      <xdr:row>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3733800" y="1590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64">
      <selection activeCell="B74" sqref="B74"/>
    </sheetView>
  </sheetViews>
  <sheetFormatPr defaultColWidth="8.796875" defaultRowHeight="15"/>
  <cols>
    <col min="1" max="1" width="3.8984375" style="0" customWidth="1"/>
    <col min="2" max="2" width="46.3984375" style="0" customWidth="1"/>
    <col min="3" max="3" width="15.19921875" style="0" customWidth="1"/>
    <col min="4" max="4" width="25.8984375" style="0" customWidth="1"/>
    <col min="6" max="6" width="17.5" style="0" hidden="1" customWidth="1"/>
  </cols>
  <sheetData>
    <row r="1" ht="13.5" customHeight="1">
      <c r="D1" s="2" t="s">
        <v>10</v>
      </c>
    </row>
    <row r="2" spans="1:4" ht="19.5" customHeight="1">
      <c r="A2" s="317" t="s">
        <v>274</v>
      </c>
      <c r="B2" s="317"/>
      <c r="C2" s="317"/>
      <c r="D2" s="317"/>
    </row>
    <row r="3" spans="1:4" ht="18.75">
      <c r="A3" s="318" t="s">
        <v>71</v>
      </c>
      <c r="B3" s="318"/>
      <c r="C3" s="318"/>
      <c r="D3" s="318"/>
    </row>
    <row r="4" spans="1:4" ht="6.75" customHeight="1">
      <c r="A4" s="319"/>
      <c r="B4" s="319"/>
      <c r="C4" s="319"/>
      <c r="D4" s="319"/>
    </row>
    <row r="5" spans="1:4" ht="24" customHeight="1">
      <c r="A5" s="320" t="s">
        <v>257</v>
      </c>
      <c r="B5" s="320"/>
      <c r="C5" s="320"/>
      <c r="D5" s="320"/>
    </row>
    <row r="6" spans="1:4" ht="18" customHeight="1">
      <c r="A6" s="321" t="s">
        <v>258</v>
      </c>
      <c r="B6" s="321"/>
      <c r="C6" s="321"/>
      <c r="D6" s="321"/>
    </row>
    <row r="7" spans="1:4" ht="19.5" customHeight="1">
      <c r="A7" s="322" t="s">
        <v>202</v>
      </c>
      <c r="B7" s="322"/>
      <c r="C7" s="322"/>
      <c r="D7" s="322"/>
    </row>
    <row r="8" spans="1:4" ht="8.25" customHeight="1">
      <c r="A8" s="226"/>
      <c r="B8" s="226"/>
      <c r="C8" s="226"/>
      <c r="D8" s="226"/>
    </row>
    <row r="9" spans="2:4" ht="30" customHeight="1">
      <c r="B9" s="310" t="s">
        <v>271</v>
      </c>
      <c r="C9" s="310"/>
      <c r="D9" s="310"/>
    </row>
    <row r="10" ht="15" customHeight="1">
      <c r="D10" s="1" t="s">
        <v>50</v>
      </c>
    </row>
    <row r="11" spans="1:4" s="4" customFormat="1" ht="21" customHeight="1">
      <c r="A11" s="232" t="s">
        <v>2</v>
      </c>
      <c r="B11" s="232" t="s">
        <v>259</v>
      </c>
      <c r="C11" s="232" t="s">
        <v>44</v>
      </c>
      <c r="D11" s="232" t="s">
        <v>4</v>
      </c>
    </row>
    <row r="12" spans="1:4" s="6" customFormat="1" ht="19.5" customHeight="1">
      <c r="A12" s="8" t="s">
        <v>5</v>
      </c>
      <c r="B12" s="286" t="s">
        <v>260</v>
      </c>
      <c r="C12" s="53">
        <f>C13+C16</f>
        <v>3948408492</v>
      </c>
      <c r="D12" s="67"/>
    </row>
    <row r="13" spans="1:4" s="6" customFormat="1" ht="19.5" customHeight="1">
      <c r="A13" s="211" t="s">
        <v>9</v>
      </c>
      <c r="B13" s="286" t="s">
        <v>261</v>
      </c>
      <c r="C13" s="212">
        <f>C14+C15</f>
        <v>2910882000</v>
      </c>
      <c r="D13" s="160"/>
    </row>
    <row r="14" spans="1:4" s="6" customFormat="1" ht="19.5" customHeight="1">
      <c r="A14" s="214" t="s">
        <v>231</v>
      </c>
      <c r="B14" s="294" t="s">
        <v>248</v>
      </c>
      <c r="C14" s="222">
        <v>2576460000</v>
      </c>
      <c r="D14" s="409"/>
    </row>
    <row r="15" spans="1:4" s="6" customFormat="1" ht="19.5" customHeight="1">
      <c r="A15" s="215" t="s">
        <v>232</v>
      </c>
      <c r="B15" s="295" t="s">
        <v>249</v>
      </c>
      <c r="C15" s="224">
        <v>334422000</v>
      </c>
      <c r="D15" s="67"/>
    </row>
    <row r="16" spans="1:4" s="6" customFormat="1" ht="19.5" customHeight="1">
      <c r="A16" s="8" t="s">
        <v>250</v>
      </c>
      <c r="B16" s="260" t="s">
        <v>262</v>
      </c>
      <c r="C16" s="53">
        <f>C17+C18+C19+C20+C21+C22+C23+C24</f>
        <v>1037526492</v>
      </c>
      <c r="D16" s="213"/>
    </row>
    <row r="17" spans="1:4" s="54" customFormat="1" ht="18.75" customHeight="1">
      <c r="A17" s="61">
        <v>1</v>
      </c>
      <c r="B17" s="198" t="s">
        <v>241</v>
      </c>
      <c r="C17" s="296">
        <v>59218650</v>
      </c>
      <c r="D17" s="58"/>
    </row>
    <row r="18" spans="1:4" s="54" customFormat="1" ht="18.75" customHeight="1">
      <c r="A18" s="132">
        <v>2</v>
      </c>
      <c r="B18" s="199" t="s">
        <v>244</v>
      </c>
      <c r="C18" s="297">
        <v>157248000</v>
      </c>
      <c r="D18" s="407"/>
    </row>
    <row r="19" spans="1:4" s="60" customFormat="1" ht="18.75" customHeight="1">
      <c r="A19" s="62">
        <v>3</v>
      </c>
      <c r="B19" s="97" t="s">
        <v>243</v>
      </c>
      <c r="C19" s="104">
        <v>69900000</v>
      </c>
      <c r="D19" s="59"/>
    </row>
    <row r="20" spans="1:4" s="60" customFormat="1" ht="18.75" customHeight="1">
      <c r="A20" s="62">
        <v>4</v>
      </c>
      <c r="B20" s="97" t="s">
        <v>140</v>
      </c>
      <c r="C20" s="165">
        <v>87450000</v>
      </c>
      <c r="D20" s="408"/>
    </row>
    <row r="21" spans="1:4" s="56" customFormat="1" ht="18.75" customHeight="1">
      <c r="A21" s="62">
        <v>5</v>
      </c>
      <c r="B21" s="97" t="s">
        <v>201</v>
      </c>
      <c r="C21" s="165">
        <v>172000000</v>
      </c>
      <c r="D21" s="59"/>
    </row>
    <row r="22" spans="1:4" s="56" customFormat="1" ht="18.75" customHeight="1">
      <c r="A22" s="73">
        <v>6</v>
      </c>
      <c r="B22" s="298" t="s">
        <v>245</v>
      </c>
      <c r="C22" s="299">
        <v>358882000</v>
      </c>
      <c r="D22" s="74"/>
    </row>
    <row r="23" spans="1:4" s="60" customFormat="1" ht="18.75" customHeight="1">
      <c r="A23" s="62">
        <v>8</v>
      </c>
      <c r="B23" s="97" t="s">
        <v>246</v>
      </c>
      <c r="C23" s="165">
        <v>109400000</v>
      </c>
      <c r="D23" s="164"/>
    </row>
    <row r="24" spans="1:4" s="56" customFormat="1" ht="21" customHeight="1">
      <c r="A24" s="73">
        <v>10</v>
      </c>
      <c r="B24" s="202" t="s">
        <v>247</v>
      </c>
      <c r="C24" s="299">
        <f>C57</f>
        <v>23427842</v>
      </c>
      <c r="D24" s="166"/>
    </row>
    <row r="25" spans="1:4" s="6" customFormat="1" ht="18.75" customHeight="1">
      <c r="A25" s="8" t="s">
        <v>7</v>
      </c>
      <c r="B25" s="286" t="s">
        <v>12</v>
      </c>
      <c r="C25" s="7">
        <f>(C26+C34+C38+C43+C48+C52+C57)-C62</f>
        <v>3941858650</v>
      </c>
      <c r="D25" s="168"/>
    </row>
    <row r="26" spans="1:4" s="6" customFormat="1" ht="18.75" customHeight="1">
      <c r="A26" s="211" t="s">
        <v>264</v>
      </c>
      <c r="B26" s="260" t="s">
        <v>265</v>
      </c>
      <c r="C26" s="216">
        <f>C27+C28+C29+C30+C31+C32+C33</f>
        <v>2910882000</v>
      </c>
      <c r="D26" s="217"/>
    </row>
    <row r="27" spans="1:4" s="6" customFormat="1" ht="18.75" customHeight="1">
      <c r="A27" s="214" t="s">
        <v>231</v>
      </c>
      <c r="B27" s="300" t="s">
        <v>251</v>
      </c>
      <c r="C27" s="223">
        <f>1193079800+639070900+25837399</f>
        <v>1857988099</v>
      </c>
      <c r="D27" s="406"/>
    </row>
    <row r="28" spans="1:4" s="6" customFormat="1" ht="18.75" customHeight="1">
      <c r="A28" s="215" t="s">
        <v>232</v>
      </c>
      <c r="B28" s="295" t="s">
        <v>252</v>
      </c>
      <c r="C28" s="224">
        <v>329900000</v>
      </c>
      <c r="D28" s="219"/>
    </row>
    <row r="29" spans="1:4" s="6" customFormat="1" ht="18.75" customHeight="1">
      <c r="A29" s="215" t="s">
        <v>263</v>
      </c>
      <c r="B29" s="295" t="s">
        <v>253</v>
      </c>
      <c r="C29" s="224">
        <v>8738801</v>
      </c>
      <c r="D29" s="228"/>
    </row>
    <row r="30" spans="1:4" s="6" customFormat="1" ht="18.75" customHeight="1">
      <c r="A30" s="215" t="s">
        <v>266</v>
      </c>
      <c r="B30" s="295" t="s">
        <v>254</v>
      </c>
      <c r="C30" s="224">
        <v>353333100</v>
      </c>
      <c r="D30" s="219"/>
    </row>
    <row r="31" spans="1:4" s="6" customFormat="1" ht="18.75" customHeight="1">
      <c r="A31" s="215" t="s">
        <v>267</v>
      </c>
      <c r="B31" s="295" t="s">
        <v>255</v>
      </c>
      <c r="C31" s="224">
        <v>26500000</v>
      </c>
      <c r="D31" s="219"/>
    </row>
    <row r="32" spans="1:4" s="6" customFormat="1" ht="18.75" customHeight="1">
      <c r="A32" s="215" t="s">
        <v>268</v>
      </c>
      <c r="B32" s="295" t="s">
        <v>256</v>
      </c>
      <c r="C32" s="224">
        <v>300000000</v>
      </c>
      <c r="D32" s="219"/>
    </row>
    <row r="33" spans="1:4" s="6" customFormat="1" ht="18.75" customHeight="1">
      <c r="A33" s="220" t="s">
        <v>269</v>
      </c>
      <c r="B33" s="301" t="s">
        <v>275</v>
      </c>
      <c r="C33" s="225">
        <f>34422000</f>
        <v>34422000</v>
      </c>
      <c r="D33" s="221"/>
    </row>
    <row r="34" spans="1:4" s="6" customFormat="1" ht="18.75" customHeight="1">
      <c r="A34" s="211" t="s">
        <v>250</v>
      </c>
      <c r="B34" s="302" t="s">
        <v>270</v>
      </c>
      <c r="C34" s="216">
        <f>C35+C36+C37</f>
        <v>286366650</v>
      </c>
      <c r="D34" s="217"/>
    </row>
    <row r="35" spans="1:4" s="108" customFormat="1" ht="18.75" customHeight="1">
      <c r="A35" s="161">
        <v>1</v>
      </c>
      <c r="B35" s="303" t="s">
        <v>241</v>
      </c>
      <c r="C35" s="296">
        <v>59218650</v>
      </c>
      <c r="D35" s="100"/>
    </row>
    <row r="36" spans="1:4" s="136" customFormat="1" ht="18.75" customHeight="1">
      <c r="A36" s="162">
        <v>2</v>
      </c>
      <c r="B36" s="209" t="s">
        <v>242</v>
      </c>
      <c r="C36" s="297">
        <v>157248000</v>
      </c>
      <c r="D36" s="140"/>
    </row>
    <row r="37" spans="1:4" s="116" customFormat="1" ht="18.75" customHeight="1">
      <c r="A37" s="163">
        <v>3</v>
      </c>
      <c r="B37" s="158" t="s">
        <v>243</v>
      </c>
      <c r="C37" s="104">
        <v>69900000</v>
      </c>
      <c r="D37" s="98"/>
    </row>
    <row r="38" spans="1:4" s="101" customFormat="1" ht="18.75" customHeight="1">
      <c r="A38" s="308">
        <v>4</v>
      </c>
      <c r="B38" s="210" t="s">
        <v>140</v>
      </c>
      <c r="C38" s="102">
        <f>C39+C40+C41</f>
        <v>87450000</v>
      </c>
      <c r="D38" s="103"/>
    </row>
    <row r="39" spans="1:4" s="60" customFormat="1" ht="18.75" customHeight="1">
      <c r="A39" s="308"/>
      <c r="B39" s="97" t="s">
        <v>200</v>
      </c>
      <c r="C39" s="165">
        <f>C20*75%</f>
        <v>65587500</v>
      </c>
      <c r="D39" s="59"/>
    </row>
    <row r="40" spans="1:6" s="99" customFormat="1" ht="18.75" customHeight="1">
      <c r="A40" s="308"/>
      <c r="B40" s="97" t="s">
        <v>205</v>
      </c>
      <c r="C40" s="165">
        <v>17488500</v>
      </c>
      <c r="D40" s="59"/>
      <c r="F40" s="121">
        <v>262250000</v>
      </c>
    </row>
    <row r="41" spans="1:4" s="99" customFormat="1" ht="30" customHeight="1">
      <c r="A41" s="308"/>
      <c r="B41" s="109" t="s">
        <v>236</v>
      </c>
      <c r="C41" s="165">
        <v>4374000</v>
      </c>
      <c r="D41" s="59"/>
    </row>
    <row r="42" spans="1:4" s="99" customFormat="1" ht="16.5" customHeight="1">
      <c r="A42" s="308"/>
      <c r="B42" s="204" t="s">
        <v>234</v>
      </c>
      <c r="C42" s="165">
        <f>C38-C20</f>
        <v>0</v>
      </c>
      <c r="D42" s="59"/>
    </row>
    <row r="43" spans="1:4" s="101" customFormat="1" ht="18.75" customHeight="1">
      <c r="A43" s="308">
        <v>5</v>
      </c>
      <c r="B43" s="107" t="s">
        <v>201</v>
      </c>
      <c r="C43" s="102">
        <v>172000000</v>
      </c>
      <c r="D43" s="103"/>
    </row>
    <row r="44" spans="1:4" s="60" customFormat="1" ht="18.75" customHeight="1">
      <c r="A44" s="308"/>
      <c r="B44" s="97" t="s">
        <v>200</v>
      </c>
      <c r="C44" s="165">
        <v>137600000</v>
      </c>
      <c r="D44" s="229"/>
    </row>
    <row r="45" spans="1:4" s="99" customFormat="1" ht="18.75" customHeight="1">
      <c r="A45" s="308"/>
      <c r="B45" s="97" t="s">
        <v>237</v>
      </c>
      <c r="C45" s="165">
        <v>8600000</v>
      </c>
      <c r="D45" s="59"/>
    </row>
    <row r="46" spans="1:4" s="99" customFormat="1" ht="33" customHeight="1">
      <c r="A46" s="308"/>
      <c r="B46" s="109" t="s">
        <v>239</v>
      </c>
      <c r="C46" s="165">
        <v>25800000</v>
      </c>
      <c r="D46" s="59"/>
    </row>
    <row r="47" spans="1:4" s="99" customFormat="1" ht="22.5" customHeight="1">
      <c r="A47" s="308"/>
      <c r="B47" s="204" t="s">
        <v>235</v>
      </c>
      <c r="C47" s="165">
        <v>0</v>
      </c>
      <c r="D47" s="59"/>
    </row>
    <row r="48" spans="1:4" s="101" customFormat="1" ht="18.75" customHeight="1">
      <c r="A48" s="308">
        <v>6</v>
      </c>
      <c r="B48" s="107" t="s">
        <v>238</v>
      </c>
      <c r="C48" s="102">
        <v>358882000</v>
      </c>
      <c r="D48" s="103"/>
    </row>
    <row r="49" spans="1:4" s="99" customFormat="1" ht="18.75" customHeight="1">
      <c r="A49" s="308"/>
      <c r="B49" s="97" t="s">
        <v>240</v>
      </c>
      <c r="C49" s="165">
        <v>286674400</v>
      </c>
      <c r="D49" s="59"/>
    </row>
    <row r="50" spans="1:4" s="54" customFormat="1" ht="18.75" customHeight="1">
      <c r="A50" s="308"/>
      <c r="B50" s="97" t="s">
        <v>205</v>
      </c>
      <c r="C50" s="165">
        <v>53772300</v>
      </c>
      <c r="D50" s="59"/>
    </row>
    <row r="51" spans="1:4" s="60" customFormat="1" ht="18.75" customHeight="1">
      <c r="A51" s="308"/>
      <c r="B51" s="97" t="s">
        <v>276</v>
      </c>
      <c r="C51" s="165">
        <v>18435300</v>
      </c>
      <c r="D51" s="59"/>
    </row>
    <row r="52" spans="1:4" s="101" customFormat="1" ht="18.75" customHeight="1">
      <c r="A52" s="308">
        <v>7</v>
      </c>
      <c r="B52" s="107" t="s">
        <v>150</v>
      </c>
      <c r="C52" s="102">
        <v>109400000</v>
      </c>
      <c r="D52" s="103"/>
    </row>
    <row r="53" spans="1:4" s="60" customFormat="1" ht="22.5" customHeight="1">
      <c r="A53" s="308"/>
      <c r="B53" s="230" t="s">
        <v>277</v>
      </c>
      <c r="C53" s="165">
        <v>53053000</v>
      </c>
      <c r="D53" s="59"/>
    </row>
    <row r="54" spans="1:4" s="60" customFormat="1" ht="22.5" customHeight="1">
      <c r="A54" s="308"/>
      <c r="B54" s="109" t="s">
        <v>279</v>
      </c>
      <c r="C54" s="165">
        <v>37047000</v>
      </c>
      <c r="D54" s="59"/>
    </row>
    <row r="55" spans="1:4" s="60" customFormat="1" ht="22.5" customHeight="1">
      <c r="A55" s="308"/>
      <c r="B55" s="230" t="s">
        <v>278</v>
      </c>
      <c r="C55" s="299">
        <v>19300000</v>
      </c>
      <c r="D55" s="59"/>
    </row>
    <row r="56" spans="1:4" s="60" customFormat="1" ht="18.75" customHeight="1">
      <c r="A56" s="308"/>
      <c r="B56" s="110" t="s">
        <v>234</v>
      </c>
      <c r="C56" s="203">
        <f>C52-C52</f>
        <v>0</v>
      </c>
      <c r="D56" s="55"/>
    </row>
    <row r="57" spans="1:4" s="167" customFormat="1" ht="21" customHeight="1">
      <c r="A57" s="312">
        <v>8</v>
      </c>
      <c r="B57" s="107" t="s">
        <v>208</v>
      </c>
      <c r="C57" s="159">
        <v>23427842</v>
      </c>
      <c r="D57" s="160"/>
    </row>
    <row r="58" spans="1:4" s="105" customFormat="1" ht="30.75" customHeight="1">
      <c r="A58" s="313"/>
      <c r="B58" s="109" t="s">
        <v>233</v>
      </c>
      <c r="C58" s="165">
        <f>5568000+330000</f>
        <v>5898000</v>
      </c>
      <c r="D58" s="65"/>
    </row>
    <row r="59" spans="1:6" s="105" customFormat="1" ht="34.5" customHeight="1">
      <c r="A59" s="313"/>
      <c r="B59" s="109" t="s">
        <v>209</v>
      </c>
      <c r="C59" s="165">
        <f>1196000</f>
        <v>1196000</v>
      </c>
      <c r="D59" s="227"/>
      <c r="F59" s="206"/>
    </row>
    <row r="60" spans="1:6" s="105" customFormat="1" ht="26.25" customHeight="1">
      <c r="A60" s="313"/>
      <c r="B60" s="230" t="s">
        <v>272</v>
      </c>
      <c r="C60" s="165">
        <v>9600000</v>
      </c>
      <c r="D60" s="65"/>
      <c r="F60" s="206"/>
    </row>
    <row r="61" spans="1:4" s="105" customFormat="1" ht="24" customHeight="1">
      <c r="A61" s="313"/>
      <c r="B61" s="230" t="s">
        <v>273</v>
      </c>
      <c r="C61" s="165">
        <v>184000</v>
      </c>
      <c r="D61" s="65"/>
    </row>
    <row r="62" spans="1:4" s="60" customFormat="1" ht="21" customHeight="1">
      <c r="A62" s="314"/>
      <c r="B62" s="110" t="s">
        <v>206</v>
      </c>
      <c r="C62" s="111">
        <f>C57-(C58+C59+C60+C61)</f>
        <v>6549842</v>
      </c>
      <c r="D62" s="112"/>
    </row>
    <row r="63" spans="1:4" ht="2.25" customHeight="1">
      <c r="A63" s="315"/>
      <c r="B63" s="315"/>
      <c r="C63" s="315"/>
      <c r="D63" s="315"/>
    </row>
    <row r="64" spans="2:6" ht="17.25" customHeight="1">
      <c r="B64" s="316" t="s">
        <v>281</v>
      </c>
      <c r="C64" s="316"/>
      <c r="D64" s="316"/>
      <c r="F64" s="207"/>
    </row>
    <row r="65" spans="2:4" ht="18.75" customHeight="1">
      <c r="B65" s="143" t="s">
        <v>210</v>
      </c>
      <c r="C65" s="306" t="s">
        <v>207</v>
      </c>
      <c r="D65" s="306"/>
    </row>
    <row r="66" ht="21" customHeight="1"/>
    <row r="67" ht="23.25" customHeight="1"/>
    <row r="68" spans="2:4" s="144" customFormat="1" ht="28.5" customHeight="1">
      <c r="B68" s="145"/>
      <c r="C68" s="307"/>
      <c r="D68" s="307"/>
    </row>
    <row r="69" spans="3:4" ht="21" customHeight="1">
      <c r="C69" s="309"/>
      <c r="D69" s="309"/>
    </row>
    <row r="70" spans="2:4" ht="21" customHeight="1">
      <c r="B70" s="410" t="s">
        <v>286</v>
      </c>
      <c r="C70" s="311" t="s">
        <v>280</v>
      </c>
      <c r="D70" s="311"/>
    </row>
  </sheetData>
  <sheetProtection/>
  <mergeCells count="18">
    <mergeCell ref="A2:D2"/>
    <mergeCell ref="A3:D3"/>
    <mergeCell ref="A4:D4"/>
    <mergeCell ref="A5:D5"/>
    <mergeCell ref="A6:D6"/>
    <mergeCell ref="A7:D7"/>
    <mergeCell ref="B9:D9"/>
    <mergeCell ref="C70:D70"/>
    <mergeCell ref="A52:A56"/>
    <mergeCell ref="A57:A62"/>
    <mergeCell ref="A63:D63"/>
    <mergeCell ref="B64:D64"/>
    <mergeCell ref="C65:D65"/>
    <mergeCell ref="C68:D68"/>
    <mergeCell ref="A38:A42"/>
    <mergeCell ref="A43:A47"/>
    <mergeCell ref="A48:A51"/>
    <mergeCell ref="C69:D69"/>
  </mergeCells>
  <printOptions horizontalCentered="1"/>
  <pageMargins left="0.36" right="0.2" top="0.37" bottom="0.48" header="0.4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0">
      <selection activeCell="D25" sqref="D25"/>
    </sheetView>
  </sheetViews>
  <sheetFormatPr defaultColWidth="8.796875" defaultRowHeight="15"/>
  <cols>
    <col min="1" max="1" width="4" style="0" customWidth="1"/>
    <col min="2" max="2" width="47.19921875" style="0" customWidth="1"/>
    <col min="3" max="3" width="22.19921875" style="0" customWidth="1"/>
    <col min="4" max="4" width="18" style="0" customWidth="1"/>
    <col min="5" max="5" width="14.69921875" style="0" bestFit="1" customWidth="1"/>
    <col min="6" max="6" width="13.09765625" style="0" customWidth="1"/>
    <col min="7" max="7" width="11.59765625" style="0" bestFit="1" customWidth="1"/>
  </cols>
  <sheetData>
    <row r="1" ht="18.75" customHeight="1">
      <c r="D1" s="68" t="s">
        <v>72</v>
      </c>
    </row>
    <row r="2" spans="1:4" ht="22.5" customHeight="1">
      <c r="A2" s="317" t="s">
        <v>283</v>
      </c>
      <c r="B2" s="317"/>
      <c r="C2" s="317"/>
      <c r="D2" s="317"/>
    </row>
    <row r="3" spans="1:4" ht="18.75">
      <c r="A3" s="318" t="s">
        <v>70</v>
      </c>
      <c r="B3" s="318"/>
      <c r="C3" s="318"/>
      <c r="D3" s="318"/>
    </row>
    <row r="4" spans="1:4" ht="12.75" customHeight="1">
      <c r="A4" s="319"/>
      <c r="B4" s="319"/>
      <c r="C4" s="319"/>
      <c r="D4" s="319"/>
    </row>
    <row r="5" spans="1:4" ht="23.25" customHeight="1">
      <c r="A5" s="320" t="s">
        <v>0</v>
      </c>
      <c r="B5" s="320"/>
      <c r="C5" s="320"/>
      <c r="D5" s="320"/>
    </row>
    <row r="6" spans="1:4" ht="20.25" customHeight="1">
      <c r="A6" s="332" t="s">
        <v>204</v>
      </c>
      <c r="B6" s="332"/>
      <c r="C6" s="332"/>
      <c r="D6" s="332"/>
    </row>
    <row r="7" spans="1:4" ht="18.75" customHeight="1">
      <c r="A7" s="321" t="s">
        <v>222</v>
      </c>
      <c r="B7" s="321"/>
      <c r="C7" s="321"/>
      <c r="D7" s="321"/>
    </row>
    <row r="8" spans="2:4" ht="30" customHeight="1">
      <c r="B8" s="310" t="s">
        <v>271</v>
      </c>
      <c r="C8" s="310"/>
      <c r="D8" s="310"/>
    </row>
    <row r="9" spans="1:4" ht="6" customHeight="1">
      <c r="A9" s="329"/>
      <c r="B9" s="329"/>
      <c r="C9" s="329"/>
      <c r="D9" s="329"/>
    </row>
    <row r="10" ht="14.25" customHeight="1">
      <c r="D10" s="9" t="s">
        <v>190</v>
      </c>
    </row>
    <row r="11" spans="1:4" s="11" customFormat="1" ht="21.75" customHeight="1">
      <c r="A11" s="10" t="s">
        <v>2</v>
      </c>
      <c r="B11" s="10" t="s">
        <v>3</v>
      </c>
      <c r="C11" s="10" t="s">
        <v>49</v>
      </c>
      <c r="D11" s="10" t="s">
        <v>4</v>
      </c>
    </row>
    <row r="12" spans="1:4" s="6" customFormat="1" ht="20.25" customHeight="1">
      <c r="A12" s="8" t="s">
        <v>5</v>
      </c>
      <c r="B12" s="287" t="s">
        <v>46</v>
      </c>
      <c r="C12" s="287"/>
      <c r="D12" s="287"/>
    </row>
    <row r="13" spans="1:6" s="18" customFormat="1" ht="21" customHeight="1">
      <c r="A13" s="330" t="s">
        <v>231</v>
      </c>
      <c r="B13" s="288" t="s">
        <v>223</v>
      </c>
      <c r="C13" s="292" t="s">
        <v>224</v>
      </c>
      <c r="D13" s="193" t="s">
        <v>187</v>
      </c>
      <c r="F13" s="195"/>
    </row>
    <row r="14" spans="1:4" s="18" customFormat="1" ht="21" customHeight="1">
      <c r="A14" s="331"/>
      <c r="B14" s="16" t="s">
        <v>225</v>
      </c>
      <c r="C14" s="15" t="s">
        <v>228</v>
      </c>
      <c r="D14" s="194" t="s">
        <v>173</v>
      </c>
    </row>
    <row r="15" spans="1:4" s="18" customFormat="1" ht="21" customHeight="1">
      <c r="A15" s="331"/>
      <c r="B15" s="16" t="s">
        <v>226</v>
      </c>
      <c r="C15" s="15" t="s">
        <v>229</v>
      </c>
      <c r="D15" s="194" t="s">
        <v>173</v>
      </c>
    </row>
    <row r="16" spans="1:4" s="18" customFormat="1" ht="21" customHeight="1">
      <c r="A16" s="331"/>
      <c r="B16" s="16" t="s">
        <v>227</v>
      </c>
      <c r="C16" s="15" t="s">
        <v>230</v>
      </c>
      <c r="D16" s="194" t="s">
        <v>173</v>
      </c>
    </row>
    <row r="17" spans="1:4" s="18" customFormat="1" ht="21" customHeight="1">
      <c r="A17" s="196" t="s">
        <v>232</v>
      </c>
      <c r="B17" s="16" t="s">
        <v>97</v>
      </c>
      <c r="C17" s="15" t="s">
        <v>203</v>
      </c>
      <c r="D17" s="15" t="s">
        <v>174</v>
      </c>
    </row>
    <row r="18" spans="1:4" s="18" customFormat="1" ht="38.25" customHeight="1">
      <c r="A18" s="148">
        <v>3</v>
      </c>
      <c r="B18" s="94" t="s">
        <v>108</v>
      </c>
      <c r="C18" s="293"/>
      <c r="D18" s="154" t="s">
        <v>191</v>
      </c>
    </row>
    <row r="19" spans="1:4" s="18" customFormat="1" ht="21" customHeight="1">
      <c r="A19" s="15">
        <v>4</v>
      </c>
      <c r="B19" s="16" t="s">
        <v>90</v>
      </c>
      <c r="C19" s="293" t="s">
        <v>91</v>
      </c>
      <c r="D19" s="15" t="s">
        <v>192</v>
      </c>
    </row>
    <row r="20" spans="1:4" s="18" customFormat="1" ht="21" customHeight="1">
      <c r="A20" s="15">
        <v>5</v>
      </c>
      <c r="B20" s="16" t="s">
        <v>194</v>
      </c>
      <c r="C20" s="305" t="s">
        <v>91</v>
      </c>
      <c r="D20" s="15" t="s">
        <v>192</v>
      </c>
    </row>
    <row r="21" spans="1:5" s="19" customFormat="1" ht="24" customHeight="1">
      <c r="A21" s="170">
        <v>8</v>
      </c>
      <c r="B21" s="170" t="s">
        <v>211</v>
      </c>
      <c r="C21" s="231" t="s">
        <v>282</v>
      </c>
      <c r="D21" s="171" t="s">
        <v>192</v>
      </c>
      <c r="E21" s="169"/>
    </row>
    <row r="22" spans="1:4" s="6" customFormat="1" ht="21" customHeight="1">
      <c r="A22" s="8" t="s">
        <v>7</v>
      </c>
      <c r="B22" s="287" t="s">
        <v>8</v>
      </c>
      <c r="C22" s="291"/>
      <c r="D22" s="287"/>
    </row>
    <row r="23" spans="1:5" s="22" customFormat="1" ht="21" customHeight="1">
      <c r="A23" s="23">
        <v>1</v>
      </c>
      <c r="B23" s="21" t="s">
        <v>110</v>
      </c>
      <c r="C23" s="171" t="s">
        <v>47</v>
      </c>
      <c r="D23" s="21"/>
      <c r="E23" s="327"/>
    </row>
    <row r="24" spans="1:5" s="22" customFormat="1" ht="21" customHeight="1">
      <c r="A24" s="23">
        <v>2</v>
      </c>
      <c r="B24" s="21" t="s">
        <v>111</v>
      </c>
      <c r="C24" s="171" t="s">
        <v>47</v>
      </c>
      <c r="D24" s="21"/>
      <c r="E24" s="328"/>
    </row>
    <row r="25" spans="1:4" s="93" customFormat="1" ht="45" customHeight="1">
      <c r="A25" s="151">
        <v>3</v>
      </c>
      <c r="B25" s="152" t="s">
        <v>109</v>
      </c>
      <c r="C25" s="304" t="s">
        <v>189</v>
      </c>
      <c r="D25" s="153"/>
    </row>
    <row r="26" spans="1:4" s="93" customFormat="1" ht="21" customHeight="1">
      <c r="A26" s="324">
        <v>4</v>
      </c>
      <c r="B26" s="33" t="s">
        <v>89</v>
      </c>
      <c r="C26" s="197"/>
      <c r="D26" s="288"/>
    </row>
    <row r="27" spans="1:4" s="37" customFormat="1" ht="21" customHeight="1">
      <c r="A27" s="325"/>
      <c r="B27" s="16" t="s">
        <v>188</v>
      </c>
      <c r="C27" s="289" t="s">
        <v>175</v>
      </c>
      <c r="D27" s="16"/>
    </row>
    <row r="28" spans="1:4" s="37" customFormat="1" ht="21" customHeight="1">
      <c r="A28" s="325"/>
      <c r="B28" s="16" t="s">
        <v>181</v>
      </c>
      <c r="C28" s="289" t="s">
        <v>92</v>
      </c>
      <c r="D28" s="16"/>
    </row>
    <row r="29" spans="1:4" s="37" customFormat="1" ht="21" customHeight="1">
      <c r="A29" s="325"/>
      <c r="B29" s="16" t="s">
        <v>93</v>
      </c>
      <c r="C29" s="289" t="s">
        <v>176</v>
      </c>
      <c r="D29" s="16"/>
    </row>
    <row r="30" spans="1:4" s="37" customFormat="1" ht="21" customHeight="1">
      <c r="A30" s="325"/>
      <c r="B30" s="16" t="s">
        <v>94</v>
      </c>
      <c r="C30" s="289" t="s">
        <v>95</v>
      </c>
      <c r="D30" s="16"/>
    </row>
    <row r="31" spans="1:4" s="37" customFormat="1" ht="21" customHeight="1">
      <c r="A31" s="325"/>
      <c r="B31" s="16" t="s">
        <v>193</v>
      </c>
      <c r="C31" s="289" t="s">
        <v>95</v>
      </c>
      <c r="D31" s="16"/>
    </row>
    <row r="32" spans="1:4" s="93" customFormat="1" ht="21" customHeight="1">
      <c r="A32" s="324">
        <v>5</v>
      </c>
      <c r="B32" s="33" t="s">
        <v>195</v>
      </c>
      <c r="C32" s="197"/>
      <c r="D32" s="288"/>
    </row>
    <row r="33" spans="1:4" s="37" customFormat="1" ht="21" customHeight="1">
      <c r="A33" s="325"/>
      <c r="B33" s="16" t="s">
        <v>182</v>
      </c>
      <c r="C33" s="289" t="s">
        <v>183</v>
      </c>
      <c r="D33" s="16"/>
    </row>
    <row r="34" spans="1:4" s="37" customFormat="1" ht="21" customHeight="1">
      <c r="A34" s="325"/>
      <c r="B34" s="16" t="s">
        <v>184</v>
      </c>
      <c r="C34" s="289" t="s">
        <v>185</v>
      </c>
      <c r="D34" s="16"/>
    </row>
    <row r="35" spans="1:4" s="37" customFormat="1" ht="21" customHeight="1">
      <c r="A35" s="325"/>
      <c r="B35" s="16" t="s">
        <v>93</v>
      </c>
      <c r="C35" s="289" t="s">
        <v>186</v>
      </c>
      <c r="D35" s="16"/>
    </row>
    <row r="36" spans="1:4" s="37" customFormat="1" ht="21" customHeight="1">
      <c r="A36" s="325"/>
      <c r="B36" s="16" t="s">
        <v>94</v>
      </c>
      <c r="C36" s="289" t="s">
        <v>95</v>
      </c>
      <c r="D36" s="16"/>
    </row>
    <row r="37" spans="1:4" s="37" customFormat="1" ht="21" customHeight="1">
      <c r="A37" s="326"/>
      <c r="B37" s="17" t="s">
        <v>193</v>
      </c>
      <c r="C37" s="290" t="s">
        <v>95</v>
      </c>
      <c r="D37" s="17"/>
    </row>
    <row r="38" spans="2:4" ht="21" customHeight="1">
      <c r="B38" s="323" t="s">
        <v>285</v>
      </c>
      <c r="C38" s="323"/>
      <c r="D38" s="323"/>
    </row>
    <row r="39" spans="2:4" ht="21" customHeight="1">
      <c r="B39" s="143" t="s">
        <v>160</v>
      </c>
      <c r="C39" s="306" t="s">
        <v>86</v>
      </c>
      <c r="D39" s="306"/>
    </row>
    <row r="40" ht="21" customHeight="1">
      <c r="B40" s="285"/>
    </row>
    <row r="41" ht="23.25" customHeight="1"/>
    <row r="42" spans="2:4" s="144" customFormat="1" ht="28.5" customHeight="1">
      <c r="B42" s="145"/>
      <c r="C42" s="333"/>
      <c r="D42" s="333"/>
    </row>
    <row r="43" spans="3:4" ht="21" customHeight="1">
      <c r="C43" s="334" t="s">
        <v>280</v>
      </c>
      <c r="D43" s="334"/>
    </row>
    <row r="44" spans="3:4" ht="21" customHeight="1">
      <c r="C44" s="309"/>
      <c r="D44" s="309"/>
    </row>
  </sheetData>
  <sheetProtection/>
  <mergeCells count="17">
    <mergeCell ref="B8:D8"/>
    <mergeCell ref="C44:D44"/>
    <mergeCell ref="A2:D2"/>
    <mergeCell ref="A3:D3"/>
    <mergeCell ref="A4:D4"/>
    <mergeCell ref="A5:D5"/>
    <mergeCell ref="A6:D6"/>
    <mergeCell ref="A7:D7"/>
    <mergeCell ref="C42:D42"/>
    <mergeCell ref="C43:D43"/>
    <mergeCell ref="C39:D39"/>
    <mergeCell ref="B38:D38"/>
    <mergeCell ref="A32:A37"/>
    <mergeCell ref="E23:E24"/>
    <mergeCell ref="A9:D9"/>
    <mergeCell ref="A26:A31"/>
    <mergeCell ref="A13:A16"/>
  </mergeCells>
  <printOptions horizontalCentered="1"/>
  <pageMargins left="0.31" right="0.2" top="0.58" bottom="0.48" header="0.54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25">
      <selection activeCell="D40" sqref="D40"/>
    </sheetView>
  </sheetViews>
  <sheetFormatPr defaultColWidth="8.796875" defaultRowHeight="15"/>
  <cols>
    <col min="1" max="1" width="4.8984375" style="0" customWidth="1"/>
    <col min="2" max="2" width="50.8984375" style="0" customWidth="1"/>
    <col min="3" max="3" width="17.19921875" style="0" customWidth="1"/>
    <col min="4" max="4" width="15.8984375" style="0" customWidth="1"/>
    <col min="6" max="6" width="17.5" style="0" hidden="1" customWidth="1"/>
  </cols>
  <sheetData>
    <row r="1" ht="13.5" customHeight="1">
      <c r="D1" s="2" t="s">
        <v>10</v>
      </c>
    </row>
    <row r="2" spans="1:4" ht="19.5" customHeight="1">
      <c r="A2" s="317" t="s">
        <v>284</v>
      </c>
      <c r="B2" s="317"/>
      <c r="C2" s="317"/>
      <c r="D2" s="317"/>
    </row>
    <row r="3" spans="1:4" ht="18.75">
      <c r="A3" s="318" t="s">
        <v>71</v>
      </c>
      <c r="B3" s="318"/>
      <c r="C3" s="318"/>
      <c r="D3" s="318"/>
    </row>
    <row r="4" spans="1:4" ht="6.75" customHeight="1">
      <c r="A4" s="319"/>
      <c r="B4" s="319"/>
      <c r="C4" s="319"/>
      <c r="D4" s="319"/>
    </row>
    <row r="5" spans="1:4" ht="24" customHeight="1">
      <c r="A5" s="320" t="s">
        <v>0</v>
      </c>
      <c r="B5" s="320"/>
      <c r="C5" s="320"/>
      <c r="D5" s="320"/>
    </row>
    <row r="6" spans="1:4" ht="21" customHeight="1">
      <c r="A6" s="321" t="s">
        <v>165</v>
      </c>
      <c r="B6" s="321"/>
      <c r="C6" s="321"/>
      <c r="D6" s="321"/>
    </row>
    <row r="7" spans="1:4" ht="18.75" customHeight="1">
      <c r="A7" s="322" t="s">
        <v>202</v>
      </c>
      <c r="B7" s="322"/>
      <c r="C7" s="322"/>
      <c r="D7" s="322"/>
    </row>
    <row r="8" spans="1:4" ht="11.25" customHeight="1">
      <c r="A8" s="226"/>
      <c r="B8" s="226"/>
      <c r="C8" s="226"/>
      <c r="D8" s="226"/>
    </row>
    <row r="9" spans="2:4" ht="30" customHeight="1">
      <c r="B9" s="310" t="s">
        <v>271</v>
      </c>
      <c r="C9" s="310"/>
      <c r="D9" s="310"/>
    </row>
    <row r="10" ht="13.5" customHeight="1">
      <c r="D10" s="1" t="s">
        <v>50</v>
      </c>
    </row>
    <row r="11" spans="1:4" s="4" customFormat="1" ht="21" customHeight="1">
      <c r="A11" s="233" t="s">
        <v>2</v>
      </c>
      <c r="B11" s="233" t="s">
        <v>259</v>
      </c>
      <c r="C11" s="233" t="s">
        <v>44</v>
      </c>
      <c r="D11" s="233" t="s">
        <v>4</v>
      </c>
    </row>
    <row r="12" spans="1:4" s="60" customFormat="1" ht="18.75" customHeight="1">
      <c r="A12" s="264" t="s">
        <v>250</v>
      </c>
      <c r="B12" s="261" t="s">
        <v>262</v>
      </c>
      <c r="C12" s="262">
        <f>C13+C14+C15+C16+C17+C18+C19+C20</f>
        <v>1037526492</v>
      </c>
      <c r="D12" s="263"/>
    </row>
    <row r="13" spans="1:4" s="56" customFormat="1" ht="18.75" customHeight="1">
      <c r="A13" s="265">
        <v>1</v>
      </c>
      <c r="B13" s="234" t="s">
        <v>241</v>
      </c>
      <c r="C13" s="235">
        <v>59218650</v>
      </c>
      <c r="D13" s="250"/>
    </row>
    <row r="14" spans="1:4" s="56" customFormat="1" ht="18.75" customHeight="1">
      <c r="A14" s="266">
        <v>2</v>
      </c>
      <c r="B14" s="236" t="s">
        <v>244</v>
      </c>
      <c r="C14" s="237">
        <v>157248000</v>
      </c>
      <c r="D14" s="267"/>
    </row>
    <row r="15" spans="1:6" s="56" customFormat="1" ht="18.75" customHeight="1">
      <c r="A15" s="268">
        <v>3</v>
      </c>
      <c r="B15" s="238" t="s">
        <v>243</v>
      </c>
      <c r="C15" s="239">
        <v>69900000</v>
      </c>
      <c r="D15" s="238"/>
      <c r="F15" s="200"/>
    </row>
    <row r="16" spans="1:4" s="60" customFormat="1" ht="18.75" customHeight="1">
      <c r="A16" s="268">
        <v>4</v>
      </c>
      <c r="B16" s="238" t="s">
        <v>140</v>
      </c>
      <c r="C16" s="240">
        <v>87450000</v>
      </c>
      <c r="D16" s="238"/>
    </row>
    <row r="17" spans="1:6" s="60" customFormat="1" ht="18.75" customHeight="1">
      <c r="A17" s="268">
        <v>5</v>
      </c>
      <c r="B17" s="238" t="s">
        <v>201</v>
      </c>
      <c r="C17" s="240">
        <v>172000000</v>
      </c>
      <c r="D17" s="238"/>
      <c r="F17" s="201"/>
    </row>
    <row r="18" spans="1:4" s="56" customFormat="1" ht="21" customHeight="1">
      <c r="A18" s="269">
        <v>6</v>
      </c>
      <c r="B18" s="241" t="s">
        <v>245</v>
      </c>
      <c r="C18" s="242">
        <v>358882000</v>
      </c>
      <c r="D18" s="270"/>
    </row>
    <row r="19" spans="1:4" s="6" customFormat="1" ht="18.75" customHeight="1">
      <c r="A19" s="268">
        <v>8</v>
      </c>
      <c r="B19" s="238" t="s">
        <v>246</v>
      </c>
      <c r="C19" s="240">
        <v>109400000</v>
      </c>
      <c r="D19" s="238"/>
    </row>
    <row r="20" spans="1:4" s="108" customFormat="1" ht="18.75" customHeight="1">
      <c r="A20" s="269">
        <v>10</v>
      </c>
      <c r="B20" s="243" t="s">
        <v>247</v>
      </c>
      <c r="C20" s="242">
        <f>C45</f>
        <v>23427842</v>
      </c>
      <c r="D20" s="271"/>
    </row>
    <row r="21" spans="1:4" s="136" customFormat="1" ht="18.75" customHeight="1">
      <c r="A21" s="264" t="s">
        <v>7</v>
      </c>
      <c r="B21" s="244" t="s">
        <v>12</v>
      </c>
      <c r="C21" s="245">
        <f>C12-C50</f>
        <v>1030976650</v>
      </c>
      <c r="D21" s="263"/>
    </row>
    <row r="22" spans="1:4" s="60" customFormat="1" ht="18.75" customHeight="1">
      <c r="A22" s="272" t="s">
        <v>250</v>
      </c>
      <c r="B22" s="218" t="s">
        <v>270</v>
      </c>
      <c r="C22" s="246">
        <f>C23+C24+C25</f>
        <v>378907000</v>
      </c>
      <c r="D22" s="273"/>
    </row>
    <row r="23" spans="1:4" s="99" customFormat="1" ht="18.75" customHeight="1">
      <c r="A23" s="274">
        <v>1</v>
      </c>
      <c r="B23" s="247" t="s">
        <v>241</v>
      </c>
      <c r="C23" s="235">
        <v>81490000</v>
      </c>
      <c r="D23" s="275"/>
    </row>
    <row r="24" spans="1:4" s="99" customFormat="1" ht="16.5" customHeight="1">
      <c r="A24" s="276">
        <v>2</v>
      </c>
      <c r="B24" s="248" t="s">
        <v>242</v>
      </c>
      <c r="C24" s="237">
        <v>199017000</v>
      </c>
      <c r="D24" s="277"/>
    </row>
    <row r="25" spans="1:4" s="99" customFormat="1" ht="22.5" customHeight="1">
      <c r="A25" s="278">
        <v>3</v>
      </c>
      <c r="B25" s="249" t="s">
        <v>243</v>
      </c>
      <c r="C25" s="239">
        <v>98400000</v>
      </c>
      <c r="D25" s="279"/>
    </row>
    <row r="26" spans="1:4" s="101" customFormat="1" ht="18.75" customHeight="1">
      <c r="A26" s="335">
        <v>4</v>
      </c>
      <c r="B26" s="250" t="s">
        <v>140</v>
      </c>
      <c r="C26" s="251">
        <f>C27+C28+C29</f>
        <v>87450000</v>
      </c>
      <c r="D26" s="280"/>
    </row>
    <row r="27" spans="1:4" s="99" customFormat="1" ht="18.75" customHeight="1">
      <c r="A27" s="335"/>
      <c r="B27" s="238" t="s">
        <v>200</v>
      </c>
      <c r="C27" s="240">
        <f>C16*75%</f>
        <v>65587500</v>
      </c>
      <c r="D27" s="238"/>
    </row>
    <row r="28" spans="1:4" s="54" customFormat="1" ht="16.5" customHeight="1">
      <c r="A28" s="335"/>
      <c r="B28" s="238" t="s">
        <v>205</v>
      </c>
      <c r="C28" s="240">
        <v>17488500</v>
      </c>
      <c r="D28" s="238"/>
    </row>
    <row r="29" spans="1:4" s="60" customFormat="1" ht="31.5" customHeight="1">
      <c r="A29" s="335"/>
      <c r="B29" s="252" t="s">
        <v>236</v>
      </c>
      <c r="C29" s="240">
        <v>4374000</v>
      </c>
      <c r="D29" s="238"/>
    </row>
    <row r="30" spans="1:6" s="60" customFormat="1" ht="18.75" customHeight="1">
      <c r="A30" s="335"/>
      <c r="B30" s="253" t="s">
        <v>234</v>
      </c>
      <c r="C30" s="240">
        <f>C26-C16</f>
        <v>0</v>
      </c>
      <c r="D30" s="238"/>
      <c r="F30" s="122">
        <v>486874000</v>
      </c>
    </row>
    <row r="31" spans="1:4" s="60" customFormat="1" ht="18.75" customHeight="1">
      <c r="A31" s="335">
        <v>5</v>
      </c>
      <c r="B31" s="254" t="s">
        <v>201</v>
      </c>
      <c r="C31" s="251">
        <v>172000000</v>
      </c>
      <c r="D31" s="280"/>
    </row>
    <row r="32" spans="1:4" s="60" customFormat="1" ht="18.75" customHeight="1">
      <c r="A32" s="335"/>
      <c r="B32" s="238" t="s">
        <v>200</v>
      </c>
      <c r="C32" s="240">
        <v>137600000</v>
      </c>
      <c r="D32" s="281"/>
    </row>
    <row r="33" spans="1:4" s="101" customFormat="1" ht="19.5" customHeight="1">
      <c r="A33" s="335"/>
      <c r="B33" s="238" t="s">
        <v>237</v>
      </c>
      <c r="C33" s="240">
        <v>8600000</v>
      </c>
      <c r="D33" s="238"/>
    </row>
    <row r="34" spans="1:6" s="60" customFormat="1" ht="34.5" customHeight="1">
      <c r="A34" s="335"/>
      <c r="B34" s="252" t="s">
        <v>239</v>
      </c>
      <c r="C34" s="240">
        <v>25800000</v>
      </c>
      <c r="D34" s="238"/>
      <c r="F34" s="60">
        <v>11774000</v>
      </c>
    </row>
    <row r="35" spans="1:4" s="60" customFormat="1" ht="18.75" customHeight="1">
      <c r="A35" s="335"/>
      <c r="B35" s="253" t="s">
        <v>235</v>
      </c>
      <c r="C35" s="240">
        <v>0</v>
      </c>
      <c r="D35" s="238"/>
    </row>
    <row r="36" spans="1:6" s="60" customFormat="1" ht="18.75" customHeight="1">
      <c r="A36" s="335">
        <v>6</v>
      </c>
      <c r="B36" s="254" t="s">
        <v>238</v>
      </c>
      <c r="C36" s="251">
        <v>358882000</v>
      </c>
      <c r="D36" s="280"/>
      <c r="F36" s="205">
        <f>F34-C30</f>
        <v>11774000</v>
      </c>
    </row>
    <row r="37" spans="1:4" s="60" customFormat="1" ht="18.75" customHeight="1">
      <c r="A37" s="335"/>
      <c r="B37" s="238" t="s">
        <v>240</v>
      </c>
      <c r="C37" s="240">
        <v>286674400</v>
      </c>
      <c r="D37" s="238"/>
    </row>
    <row r="38" spans="1:4" s="101" customFormat="1" ht="18.75" customHeight="1">
      <c r="A38" s="335"/>
      <c r="B38" s="238" t="s">
        <v>205</v>
      </c>
      <c r="C38" s="240">
        <v>53772300</v>
      </c>
      <c r="D38" s="238"/>
    </row>
    <row r="39" spans="1:4" s="60" customFormat="1" ht="22.5" customHeight="1">
      <c r="A39" s="335"/>
      <c r="B39" s="238" t="s">
        <v>276</v>
      </c>
      <c r="C39" s="240">
        <v>18435300</v>
      </c>
      <c r="D39" s="281">
        <f>C12-C21</f>
        <v>6549842</v>
      </c>
    </row>
    <row r="40" spans="1:4" s="60" customFormat="1" ht="22.5" customHeight="1">
      <c r="A40" s="335">
        <v>7</v>
      </c>
      <c r="B40" s="254" t="s">
        <v>150</v>
      </c>
      <c r="C40" s="251">
        <v>109400000</v>
      </c>
      <c r="D40" s="280"/>
    </row>
    <row r="41" spans="1:4" s="60" customFormat="1" ht="22.5" customHeight="1">
      <c r="A41" s="335"/>
      <c r="B41" s="255" t="s">
        <v>277</v>
      </c>
      <c r="C41" s="240">
        <v>53053000</v>
      </c>
      <c r="D41" s="238"/>
    </row>
    <row r="42" spans="1:4" s="60" customFormat="1" ht="21" customHeight="1">
      <c r="A42" s="335"/>
      <c r="B42" s="252" t="s">
        <v>279</v>
      </c>
      <c r="C42" s="240">
        <v>37047000</v>
      </c>
      <c r="D42" s="238"/>
    </row>
    <row r="43" spans="1:4" s="60" customFormat="1" ht="22.5" customHeight="1">
      <c r="A43" s="335"/>
      <c r="B43" s="255" t="s">
        <v>278</v>
      </c>
      <c r="C43" s="242">
        <v>19300000</v>
      </c>
      <c r="D43" s="238"/>
    </row>
    <row r="44" spans="1:4" s="60" customFormat="1" ht="18.75" customHeight="1">
      <c r="A44" s="335"/>
      <c r="B44" s="256" t="s">
        <v>234</v>
      </c>
      <c r="C44" s="257">
        <f>C40-C40</f>
        <v>0</v>
      </c>
      <c r="D44" s="238"/>
    </row>
    <row r="45" spans="1:4" s="101" customFormat="1" ht="30" customHeight="1">
      <c r="A45" s="336">
        <v>8</v>
      </c>
      <c r="B45" s="254" t="s">
        <v>208</v>
      </c>
      <c r="C45" s="258">
        <v>23427842</v>
      </c>
      <c r="D45" s="282"/>
    </row>
    <row r="46" spans="1:6" s="60" customFormat="1" ht="35.25" customHeight="1">
      <c r="A46" s="337"/>
      <c r="B46" s="252" t="s">
        <v>233</v>
      </c>
      <c r="C46" s="240">
        <f>5568000+330000</f>
        <v>5898000</v>
      </c>
      <c r="D46" s="268"/>
      <c r="F46" s="201">
        <v>17940000</v>
      </c>
    </row>
    <row r="47" spans="1:4" s="60" customFormat="1" ht="35.25" customHeight="1">
      <c r="A47" s="337"/>
      <c r="B47" s="252" t="s">
        <v>209</v>
      </c>
      <c r="C47" s="240">
        <f>1196000</f>
        <v>1196000</v>
      </c>
      <c r="D47" s="283"/>
    </row>
    <row r="48" spans="1:4" s="167" customFormat="1" ht="22.5" customHeight="1">
      <c r="A48" s="337"/>
      <c r="B48" s="255" t="s">
        <v>272</v>
      </c>
      <c r="C48" s="240">
        <v>9600000</v>
      </c>
      <c r="D48" s="268"/>
    </row>
    <row r="49" spans="1:4" s="105" customFormat="1" ht="22.5" customHeight="1">
      <c r="A49" s="337"/>
      <c r="B49" s="255" t="s">
        <v>273</v>
      </c>
      <c r="C49" s="240">
        <v>184000</v>
      </c>
      <c r="D49" s="268"/>
    </row>
    <row r="50" spans="1:6" s="105" customFormat="1" ht="29.25" customHeight="1">
      <c r="A50" s="338"/>
      <c r="B50" s="256" t="s">
        <v>206</v>
      </c>
      <c r="C50" s="259">
        <f>C45-(C46+C47+C48+C49)</f>
        <v>6549842</v>
      </c>
      <c r="D50" s="284"/>
      <c r="F50" s="206"/>
    </row>
    <row r="51" spans="1:6" s="105" customFormat="1" ht="24" customHeight="1">
      <c r="A51"/>
      <c r="B51" s="316" t="s">
        <v>281</v>
      </c>
      <c r="C51" s="316"/>
      <c r="D51" s="316"/>
      <c r="F51" s="208"/>
    </row>
    <row r="52" spans="1:4" s="105" customFormat="1" ht="20.25" customHeight="1">
      <c r="A52"/>
      <c r="B52" s="143" t="s">
        <v>210</v>
      </c>
      <c r="C52" s="306" t="s">
        <v>207</v>
      </c>
      <c r="D52" s="306"/>
    </row>
    <row r="53" spans="1:4" s="105" customFormat="1" ht="32.25" customHeight="1">
      <c r="A53"/>
      <c r="B53"/>
      <c r="C53"/>
      <c r="D53"/>
    </row>
    <row r="54" spans="1:6" s="105" customFormat="1" ht="32.25" customHeight="1">
      <c r="A54"/>
      <c r="B54"/>
      <c r="C54"/>
      <c r="D54"/>
      <c r="F54" s="208"/>
    </row>
    <row r="55" spans="1:4" s="60" customFormat="1" ht="21" customHeight="1">
      <c r="A55" s="144"/>
      <c r="B55" s="145"/>
      <c r="C55" s="307"/>
      <c r="D55" s="307"/>
    </row>
    <row r="56" spans="3:4" ht="2.25" customHeight="1">
      <c r="C56" s="309"/>
      <c r="D56" s="309"/>
    </row>
    <row r="57" spans="3:6" ht="17.25" customHeight="1">
      <c r="C57" s="311" t="s">
        <v>280</v>
      </c>
      <c r="D57" s="311"/>
      <c r="F57" s="207"/>
    </row>
    <row r="58" ht="18.75" customHeight="1"/>
    <row r="59" ht="21" customHeight="1"/>
    <row r="60" ht="23.25" customHeight="1"/>
    <row r="61" spans="2:4" s="144" customFormat="1" ht="28.5" customHeight="1">
      <c r="B61" s="145"/>
      <c r="C61" s="307"/>
      <c r="D61" s="307"/>
    </row>
    <row r="62" spans="3:4" ht="21" customHeight="1">
      <c r="C62" s="309"/>
      <c r="D62" s="309"/>
    </row>
    <row r="63" spans="3:4" ht="21" customHeight="1">
      <c r="C63" s="309"/>
      <c r="D63" s="309"/>
    </row>
  </sheetData>
  <sheetProtection/>
  <mergeCells count="20">
    <mergeCell ref="C63:D63"/>
    <mergeCell ref="C61:D61"/>
    <mergeCell ref="A7:D7"/>
    <mergeCell ref="A6:D6"/>
    <mergeCell ref="C62:D62"/>
    <mergeCell ref="B9:D9"/>
    <mergeCell ref="A2:D2"/>
    <mergeCell ref="A3:D3"/>
    <mergeCell ref="A4:D4"/>
    <mergeCell ref="A5:D5"/>
    <mergeCell ref="B51:D51"/>
    <mergeCell ref="C52:D52"/>
    <mergeCell ref="C55:D55"/>
    <mergeCell ref="C56:D56"/>
    <mergeCell ref="C57:D57"/>
    <mergeCell ref="A26:A30"/>
    <mergeCell ref="A31:A35"/>
    <mergeCell ref="A36:A39"/>
    <mergeCell ref="A40:A44"/>
    <mergeCell ref="A45:A50"/>
  </mergeCells>
  <printOptions horizontalCentered="1"/>
  <pageMargins left="0.36" right="0.43" top="0.37" bottom="0.23" header="0.43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18">
      <selection activeCell="C105" sqref="C105:D105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68" t="s">
        <v>10</v>
      </c>
    </row>
    <row r="2" spans="1:6" ht="18" customHeight="1">
      <c r="A2" s="317" t="s">
        <v>212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9.75" customHeight="1">
      <c r="A4" s="319"/>
      <c r="B4" s="319"/>
      <c r="C4" s="319"/>
      <c r="D4" s="319"/>
      <c r="E4" s="319"/>
      <c r="F4" s="319"/>
    </row>
    <row r="5" spans="1:6" ht="22.5" customHeight="1">
      <c r="A5" s="380" t="s">
        <v>0</v>
      </c>
      <c r="B5" s="380"/>
      <c r="C5" s="380"/>
      <c r="D5" s="380"/>
      <c r="E5" s="380"/>
      <c r="F5" s="380"/>
    </row>
    <row r="6" spans="1:6" ht="21" customHeight="1">
      <c r="A6" s="321" t="s">
        <v>53</v>
      </c>
      <c r="B6" s="321"/>
      <c r="C6" s="321"/>
      <c r="D6" s="321"/>
      <c r="E6" s="321"/>
      <c r="F6" s="321"/>
    </row>
    <row r="7" spans="1:6" ht="21" customHeight="1">
      <c r="A7" s="322" t="s">
        <v>196</v>
      </c>
      <c r="B7" s="322"/>
      <c r="C7" s="322"/>
      <c r="D7" s="322"/>
      <c r="E7" s="322"/>
      <c r="F7" s="322"/>
    </row>
    <row r="8" spans="1:6" ht="21" customHeight="1">
      <c r="A8" s="329" t="s">
        <v>1</v>
      </c>
      <c r="B8" s="329"/>
      <c r="C8" s="329"/>
      <c r="D8" s="329"/>
      <c r="E8" s="329"/>
      <c r="F8" s="329"/>
    </row>
    <row r="9" spans="1:6" ht="18" customHeight="1">
      <c r="A9" s="329" t="s">
        <v>45</v>
      </c>
      <c r="B9" s="329"/>
      <c r="C9" s="329"/>
      <c r="D9" s="329"/>
      <c r="E9" s="329"/>
      <c r="F9" s="329"/>
    </row>
    <row r="10" ht="16.5" customHeight="1">
      <c r="F10" s="1" t="s">
        <v>100</v>
      </c>
    </row>
    <row r="11" spans="1:6" s="26" customFormat="1" ht="36.75" customHeight="1">
      <c r="A11" s="24" t="s">
        <v>2</v>
      </c>
      <c r="B11" s="383" t="s">
        <v>3</v>
      </c>
      <c r="C11" s="384"/>
      <c r="D11" s="385"/>
      <c r="E11" s="25" t="s">
        <v>52</v>
      </c>
      <c r="F11" s="27" t="s">
        <v>67</v>
      </c>
    </row>
    <row r="12" spans="1:6" s="6" customFormat="1" ht="21.75" customHeight="1">
      <c r="A12" s="8" t="s">
        <v>5</v>
      </c>
      <c r="B12" s="374" t="s">
        <v>11</v>
      </c>
      <c r="C12" s="375"/>
      <c r="D12" s="376"/>
      <c r="E12" s="14">
        <f>E13</f>
        <v>4769788000</v>
      </c>
      <c r="F12" s="14">
        <f>F13</f>
        <v>4769788000</v>
      </c>
    </row>
    <row r="13" spans="1:6" s="30" customFormat="1" ht="21.75" customHeight="1">
      <c r="A13" s="28" t="s">
        <v>9</v>
      </c>
      <c r="B13" s="382" t="s">
        <v>6</v>
      </c>
      <c r="C13" s="382"/>
      <c r="D13" s="382"/>
      <c r="E13" s="29">
        <f>E14+E15</f>
        <v>4769788000</v>
      </c>
      <c r="F13" s="29">
        <f>F14+F15</f>
        <v>4769788000</v>
      </c>
    </row>
    <row r="14" spans="2:6" s="31" customFormat="1" ht="21.75" customHeight="1">
      <c r="B14" s="386" t="s">
        <v>54</v>
      </c>
      <c r="C14" s="386"/>
      <c r="D14" s="386"/>
      <c r="E14" s="32">
        <v>3669788000</v>
      </c>
      <c r="F14" s="32">
        <v>3669788000</v>
      </c>
    </row>
    <row r="15" spans="2:6" s="69" customFormat="1" ht="21.75" customHeight="1">
      <c r="B15" s="387" t="s">
        <v>55</v>
      </c>
      <c r="C15" s="387"/>
      <c r="D15" s="387"/>
      <c r="E15" s="81">
        <v>1100000000</v>
      </c>
      <c r="F15" s="81">
        <v>1100000000</v>
      </c>
    </row>
    <row r="16" spans="1:6" s="5" customFormat="1" ht="21.75" customHeight="1">
      <c r="A16" s="8" t="s">
        <v>7</v>
      </c>
      <c r="B16" s="381" t="s">
        <v>12</v>
      </c>
      <c r="C16" s="381"/>
      <c r="D16" s="381"/>
      <c r="E16" s="20">
        <f>E17</f>
        <v>3669788000</v>
      </c>
      <c r="F16" s="20">
        <f>F17</f>
        <v>3669788000</v>
      </c>
    </row>
    <row r="17" spans="1:6" s="22" customFormat="1" ht="21.75" customHeight="1">
      <c r="A17" s="82" t="s">
        <v>9</v>
      </c>
      <c r="B17" s="377" t="s">
        <v>6</v>
      </c>
      <c r="C17" s="378"/>
      <c r="D17" s="379"/>
      <c r="E17" s="83">
        <f>E18</f>
        <v>3669788000</v>
      </c>
      <c r="F17" s="83">
        <f>F18</f>
        <v>3669788000</v>
      </c>
    </row>
    <row r="18" spans="1:6" s="22" customFormat="1" ht="21.75" customHeight="1">
      <c r="A18" s="12" t="s">
        <v>75</v>
      </c>
      <c r="B18" s="373" t="s">
        <v>54</v>
      </c>
      <c r="C18" s="373"/>
      <c r="D18" s="373"/>
      <c r="E18" s="32">
        <v>3669788000</v>
      </c>
      <c r="F18" s="32">
        <v>3669788000</v>
      </c>
    </row>
    <row r="19" spans="1:6" s="22" customFormat="1" ht="21.75" customHeight="1">
      <c r="A19" s="12"/>
      <c r="B19" s="343" t="s">
        <v>43</v>
      </c>
      <c r="C19" s="344"/>
      <c r="D19" s="345"/>
      <c r="E19" s="14">
        <f>E20+E24+E26+E35+E37</f>
        <v>3041111424</v>
      </c>
      <c r="F19" s="14">
        <f>F20+F24+F26+F35+F37</f>
        <v>3041111424</v>
      </c>
    </row>
    <row r="20" spans="1:6" s="35" customFormat="1" ht="21.75" customHeight="1">
      <c r="A20" s="33"/>
      <c r="B20" s="34">
        <v>6000</v>
      </c>
      <c r="C20" s="371" t="s">
        <v>13</v>
      </c>
      <c r="D20" s="372"/>
      <c r="E20" s="29">
        <f>E21+E22+E23</f>
        <v>1674089200</v>
      </c>
      <c r="F20" s="29">
        <f>F21+F22+F23</f>
        <v>1674089200</v>
      </c>
    </row>
    <row r="21" spans="1:6" s="37" customFormat="1" ht="21.75" customHeight="1">
      <c r="A21" s="31"/>
      <c r="B21" s="36">
        <v>6001</v>
      </c>
      <c r="C21" s="339" t="s">
        <v>126</v>
      </c>
      <c r="D21" s="340"/>
      <c r="E21" s="32">
        <v>1515462400</v>
      </c>
      <c r="F21" s="32">
        <v>1515462400</v>
      </c>
    </row>
    <row r="22" spans="1:6" s="37" customFormat="1" ht="21.75" customHeight="1">
      <c r="A22" s="31"/>
      <c r="B22" s="36">
        <v>6003</v>
      </c>
      <c r="C22" s="339" t="s">
        <v>127</v>
      </c>
      <c r="D22" s="340"/>
      <c r="E22" s="32">
        <v>158626800</v>
      </c>
      <c r="F22" s="32">
        <v>158626800</v>
      </c>
    </row>
    <row r="23" spans="1:6" s="37" customFormat="1" ht="21.75" customHeight="1">
      <c r="A23" s="31"/>
      <c r="B23" s="36">
        <v>6049</v>
      </c>
      <c r="C23" s="76" t="s">
        <v>115</v>
      </c>
      <c r="D23" s="75"/>
      <c r="E23" s="32">
        <v>0</v>
      </c>
      <c r="F23" s="32">
        <v>0</v>
      </c>
    </row>
    <row r="24" spans="1:6" s="37" customFormat="1" ht="21.75" customHeight="1">
      <c r="A24" s="31"/>
      <c r="B24" s="38">
        <v>6050</v>
      </c>
      <c r="C24" s="346" t="s">
        <v>32</v>
      </c>
      <c r="D24" s="347"/>
      <c r="E24" s="39">
        <f>E25</f>
        <v>36000000</v>
      </c>
      <c r="F24" s="39">
        <f>F25</f>
        <v>36000000</v>
      </c>
    </row>
    <row r="25" spans="1:6" s="37" customFormat="1" ht="21.75" customHeight="1">
      <c r="A25" s="31"/>
      <c r="B25" s="36">
        <v>6051</v>
      </c>
      <c r="C25" s="339" t="s">
        <v>128</v>
      </c>
      <c r="D25" s="340"/>
      <c r="E25" s="32">
        <v>36000000</v>
      </c>
      <c r="F25" s="32">
        <v>36000000</v>
      </c>
    </row>
    <row r="26" spans="1:6" s="37" customFormat="1" ht="21.75" customHeight="1">
      <c r="A26" s="31"/>
      <c r="B26" s="38">
        <v>6100</v>
      </c>
      <c r="C26" s="346" t="s">
        <v>14</v>
      </c>
      <c r="D26" s="347"/>
      <c r="E26" s="39">
        <f>E27+E28+E29+E30+E31+E32+E33+E34</f>
        <v>877979924</v>
      </c>
      <c r="F26" s="39">
        <f>F27+F28+F29+F30+F31+F32+F33+F34</f>
        <v>877979924</v>
      </c>
    </row>
    <row r="27" spans="1:6" s="37" customFormat="1" ht="21.75" customHeight="1">
      <c r="A27" s="31"/>
      <c r="B27" s="36">
        <v>6101</v>
      </c>
      <c r="C27" s="339" t="s">
        <v>15</v>
      </c>
      <c r="D27" s="340"/>
      <c r="E27" s="32">
        <v>21912500</v>
      </c>
      <c r="F27" s="32">
        <v>21912500</v>
      </c>
    </row>
    <row r="28" spans="1:6" s="37" customFormat="1" ht="21.75" customHeight="1">
      <c r="A28" s="31"/>
      <c r="B28" s="36">
        <v>6106</v>
      </c>
      <c r="C28" s="339" t="s">
        <v>33</v>
      </c>
      <c r="D28" s="340"/>
      <c r="E28" s="32">
        <v>66573500</v>
      </c>
      <c r="F28" s="32">
        <v>66573500</v>
      </c>
    </row>
    <row r="29" spans="1:6" s="37" customFormat="1" ht="21.75" customHeight="1">
      <c r="A29" s="31"/>
      <c r="B29" s="36">
        <v>6107</v>
      </c>
      <c r="C29" s="339" t="s">
        <v>56</v>
      </c>
      <c r="D29" s="340"/>
      <c r="E29" s="32">
        <v>2856000</v>
      </c>
      <c r="F29" s="32">
        <v>2856000</v>
      </c>
    </row>
    <row r="30" spans="1:6" s="37" customFormat="1" ht="21.75" customHeight="1">
      <c r="A30" s="31"/>
      <c r="B30" s="36">
        <v>6112</v>
      </c>
      <c r="C30" s="339" t="s">
        <v>16</v>
      </c>
      <c r="D30" s="340"/>
      <c r="E30" s="32">
        <v>493374824</v>
      </c>
      <c r="F30" s="32">
        <v>493374824</v>
      </c>
    </row>
    <row r="31" spans="1:6" s="37" customFormat="1" ht="21.75" customHeight="1">
      <c r="A31" s="31"/>
      <c r="B31" s="36">
        <v>6113</v>
      </c>
      <c r="C31" s="339" t="s">
        <v>17</v>
      </c>
      <c r="D31" s="340"/>
      <c r="E31" s="32">
        <v>4284000</v>
      </c>
      <c r="F31" s="32">
        <v>4284000</v>
      </c>
    </row>
    <row r="32" spans="1:6" s="37" customFormat="1" ht="21.75" customHeight="1">
      <c r="A32" s="31"/>
      <c r="B32" s="36">
        <v>6115</v>
      </c>
      <c r="C32" s="339" t="s">
        <v>76</v>
      </c>
      <c r="D32" s="340"/>
      <c r="E32" s="32">
        <v>277843100</v>
      </c>
      <c r="F32" s="32">
        <v>277843100</v>
      </c>
    </row>
    <row r="33" spans="1:6" s="37" customFormat="1" ht="21.75" customHeight="1">
      <c r="A33" s="31"/>
      <c r="B33" s="36">
        <v>6118</v>
      </c>
      <c r="C33" s="339" t="s">
        <v>68</v>
      </c>
      <c r="D33" s="340"/>
      <c r="E33" s="32">
        <v>3316000</v>
      </c>
      <c r="F33" s="32">
        <v>3316000</v>
      </c>
    </row>
    <row r="34" spans="1:6" s="37" customFormat="1" ht="21.75" customHeight="1">
      <c r="A34" s="31"/>
      <c r="B34" s="36">
        <v>6149</v>
      </c>
      <c r="C34" s="339" t="s">
        <v>99</v>
      </c>
      <c r="D34" s="340"/>
      <c r="E34" s="32">
        <v>7820000</v>
      </c>
      <c r="F34" s="32">
        <v>7820000</v>
      </c>
    </row>
    <row r="35" spans="1:6" s="37" customFormat="1" ht="21.75" customHeight="1">
      <c r="A35" s="31"/>
      <c r="B35" s="38">
        <v>6200</v>
      </c>
      <c r="C35" s="346" t="s">
        <v>34</v>
      </c>
      <c r="D35" s="347"/>
      <c r="E35" s="39">
        <f>E36</f>
        <v>560000</v>
      </c>
      <c r="F35" s="39">
        <f>F36</f>
        <v>560000</v>
      </c>
    </row>
    <row r="36" spans="1:6" s="37" customFormat="1" ht="21.75" customHeight="1">
      <c r="A36" s="31"/>
      <c r="B36" s="36">
        <v>6249</v>
      </c>
      <c r="C36" s="339" t="s">
        <v>77</v>
      </c>
      <c r="D36" s="340"/>
      <c r="E36" s="32">
        <v>560000</v>
      </c>
      <c r="F36" s="32">
        <v>560000</v>
      </c>
    </row>
    <row r="37" spans="1:6" s="37" customFormat="1" ht="21.75" customHeight="1">
      <c r="A37" s="31"/>
      <c r="B37" s="38">
        <v>6300</v>
      </c>
      <c r="C37" s="346" t="s">
        <v>18</v>
      </c>
      <c r="D37" s="347"/>
      <c r="E37" s="39">
        <f>E38+E39+E40+E41</f>
        <v>452482300</v>
      </c>
      <c r="F37" s="39">
        <f>F38+F39+F40+F41</f>
        <v>452482300</v>
      </c>
    </row>
    <row r="38" spans="1:6" s="37" customFormat="1" ht="21.75" customHeight="1">
      <c r="A38" s="31"/>
      <c r="B38" s="36">
        <v>6301</v>
      </c>
      <c r="C38" s="339" t="s">
        <v>19</v>
      </c>
      <c r="D38" s="340"/>
      <c r="E38" s="32">
        <v>347400000</v>
      </c>
      <c r="F38" s="32">
        <v>347400000</v>
      </c>
    </row>
    <row r="39" spans="1:6" s="87" customFormat="1" ht="21.75" customHeight="1">
      <c r="A39" s="155"/>
      <c r="B39" s="42">
        <v>6302</v>
      </c>
      <c r="C39" s="341" t="s">
        <v>20</v>
      </c>
      <c r="D39" s="342"/>
      <c r="E39" s="43">
        <v>57778300</v>
      </c>
      <c r="F39" s="43">
        <v>57778300</v>
      </c>
    </row>
    <row r="40" spans="1:6" s="35" customFormat="1" ht="21.75" customHeight="1">
      <c r="A40" s="30"/>
      <c r="B40" s="125">
        <v>6303</v>
      </c>
      <c r="C40" s="364" t="s">
        <v>21</v>
      </c>
      <c r="D40" s="365"/>
      <c r="E40" s="126">
        <v>28831000</v>
      </c>
      <c r="F40" s="126">
        <v>28831000</v>
      </c>
    </row>
    <row r="41" spans="1:6" s="37" customFormat="1" ht="21.75" customHeight="1">
      <c r="A41" s="31"/>
      <c r="B41" s="36">
        <v>6304</v>
      </c>
      <c r="C41" s="339" t="s">
        <v>22</v>
      </c>
      <c r="D41" s="340"/>
      <c r="E41" s="32">
        <v>18473000</v>
      </c>
      <c r="F41" s="32">
        <v>18473000</v>
      </c>
    </row>
    <row r="42" spans="1:6" s="46" customFormat="1" ht="21.75" customHeight="1">
      <c r="A42" s="45"/>
      <c r="B42" s="343" t="s">
        <v>23</v>
      </c>
      <c r="C42" s="344"/>
      <c r="D42" s="345"/>
      <c r="E42" s="14">
        <f>E43+E47+E52+E59+E61+E66+E70+E76</f>
        <v>364328076</v>
      </c>
      <c r="F42" s="14">
        <f>F43+F47+F52+F59+F61+F66+F70+F76</f>
        <v>364328076</v>
      </c>
    </row>
    <row r="43" spans="1:6" s="35" customFormat="1" ht="21.75" customHeight="1">
      <c r="A43" s="47"/>
      <c r="B43" s="34">
        <v>6500</v>
      </c>
      <c r="C43" s="371" t="s">
        <v>24</v>
      </c>
      <c r="D43" s="372"/>
      <c r="E43" s="29">
        <f>E44+E45+E46</f>
        <v>28729700</v>
      </c>
      <c r="F43" s="29">
        <f>F44+F45+F46</f>
        <v>28729700</v>
      </c>
    </row>
    <row r="44" spans="1:6" s="37" customFormat="1" ht="21.75" customHeight="1">
      <c r="A44" s="31"/>
      <c r="B44" s="36">
        <v>6501</v>
      </c>
      <c r="C44" s="339" t="s">
        <v>25</v>
      </c>
      <c r="D44" s="340"/>
      <c r="E44" s="32">
        <v>16770300</v>
      </c>
      <c r="F44" s="32">
        <v>16770300</v>
      </c>
    </row>
    <row r="45" spans="1:6" s="37" customFormat="1" ht="21.75" customHeight="1">
      <c r="A45" s="31"/>
      <c r="B45" s="36">
        <v>6502</v>
      </c>
      <c r="C45" s="339" t="s">
        <v>35</v>
      </c>
      <c r="D45" s="340"/>
      <c r="E45" s="32">
        <v>1483700</v>
      </c>
      <c r="F45" s="32">
        <v>1483700</v>
      </c>
    </row>
    <row r="46" spans="1:6" s="37" customFormat="1" ht="21.75" customHeight="1">
      <c r="A46" s="31"/>
      <c r="B46" s="36">
        <v>6504</v>
      </c>
      <c r="C46" s="339" t="s">
        <v>213</v>
      </c>
      <c r="D46" s="340"/>
      <c r="E46" s="32">
        <v>10475700</v>
      </c>
      <c r="F46" s="32">
        <v>10475700</v>
      </c>
    </row>
    <row r="47" spans="1:6" s="37" customFormat="1" ht="21.75" customHeight="1">
      <c r="A47" s="31"/>
      <c r="B47" s="38">
        <v>6550</v>
      </c>
      <c r="C47" s="346" t="s">
        <v>26</v>
      </c>
      <c r="D47" s="347"/>
      <c r="E47" s="39">
        <f>E48+E49+E50+E51</f>
        <v>110917500</v>
      </c>
      <c r="F47" s="39">
        <f>F48+F49+F50+F51</f>
        <v>110917500</v>
      </c>
    </row>
    <row r="48" spans="1:6" s="37" customFormat="1" ht="21.75" customHeight="1">
      <c r="A48" s="31"/>
      <c r="B48" s="36">
        <v>6551</v>
      </c>
      <c r="C48" s="339" t="s">
        <v>36</v>
      </c>
      <c r="D48" s="340"/>
      <c r="E48" s="32">
        <v>17675000</v>
      </c>
      <c r="F48" s="32">
        <v>17675000</v>
      </c>
    </row>
    <row r="49" spans="1:6" s="37" customFormat="1" ht="21.75" customHeight="1">
      <c r="A49" s="31"/>
      <c r="B49" s="36">
        <v>6552</v>
      </c>
      <c r="C49" s="339" t="s">
        <v>37</v>
      </c>
      <c r="D49" s="340"/>
      <c r="E49" s="32">
        <v>16969000</v>
      </c>
      <c r="F49" s="32">
        <v>16969000</v>
      </c>
    </row>
    <row r="50" spans="1:6" s="37" customFormat="1" ht="21.75" customHeight="1">
      <c r="A50" s="31"/>
      <c r="B50" s="36">
        <v>6553</v>
      </c>
      <c r="C50" s="339" t="s">
        <v>27</v>
      </c>
      <c r="D50" s="340"/>
      <c r="E50" s="32">
        <v>12480000</v>
      </c>
      <c r="F50" s="32">
        <v>12480000</v>
      </c>
    </row>
    <row r="51" spans="1:6" s="37" customFormat="1" ht="21.75" customHeight="1">
      <c r="A51" s="31"/>
      <c r="B51" s="36">
        <v>6599</v>
      </c>
      <c r="C51" s="339" t="s">
        <v>28</v>
      </c>
      <c r="D51" s="340"/>
      <c r="E51" s="32">
        <v>63793500</v>
      </c>
      <c r="F51" s="32">
        <v>63793500</v>
      </c>
    </row>
    <row r="52" spans="1:6" s="37" customFormat="1" ht="21.75" customHeight="1">
      <c r="A52" s="31"/>
      <c r="B52" s="38">
        <v>6600</v>
      </c>
      <c r="C52" s="346" t="s">
        <v>29</v>
      </c>
      <c r="D52" s="347"/>
      <c r="E52" s="39">
        <f>E53+E54+E55+E56+E57+E58</f>
        <v>19595000</v>
      </c>
      <c r="F52" s="39">
        <f>F53+F54+F55+F56+F57+F58</f>
        <v>19595000</v>
      </c>
    </row>
    <row r="53" spans="1:6" s="37" customFormat="1" ht="21.75" customHeight="1">
      <c r="A53" s="31"/>
      <c r="B53" s="36">
        <v>6601</v>
      </c>
      <c r="C53" s="339" t="s">
        <v>122</v>
      </c>
      <c r="D53" s="340"/>
      <c r="E53" s="32">
        <v>4690300</v>
      </c>
      <c r="F53" s="32">
        <v>4690300</v>
      </c>
    </row>
    <row r="54" spans="1:6" s="37" customFormat="1" ht="21.75" customHeight="1">
      <c r="A54" s="31"/>
      <c r="B54" s="36">
        <v>6603</v>
      </c>
      <c r="C54" s="339" t="s">
        <v>57</v>
      </c>
      <c r="D54" s="340"/>
      <c r="E54" s="32">
        <v>31000</v>
      </c>
      <c r="F54" s="32">
        <v>31000</v>
      </c>
    </row>
    <row r="55" spans="1:6" s="37" customFormat="1" ht="21.75" customHeight="1">
      <c r="A55" s="31"/>
      <c r="B55" s="36">
        <v>6612</v>
      </c>
      <c r="C55" s="339" t="s">
        <v>123</v>
      </c>
      <c r="D55" s="340"/>
      <c r="E55" s="32">
        <v>2909600</v>
      </c>
      <c r="F55" s="32">
        <v>2909600</v>
      </c>
    </row>
    <row r="56" spans="1:6" s="37" customFormat="1" ht="21.75" customHeight="1">
      <c r="A56" s="31"/>
      <c r="B56" s="36">
        <v>6615</v>
      </c>
      <c r="C56" s="339" t="s">
        <v>124</v>
      </c>
      <c r="D56" s="340"/>
      <c r="E56" s="32">
        <v>396000</v>
      </c>
      <c r="F56" s="32">
        <v>396000</v>
      </c>
    </row>
    <row r="57" spans="1:6" s="37" customFormat="1" ht="21.75" customHeight="1">
      <c r="A57" s="31"/>
      <c r="B57" s="36">
        <v>6617</v>
      </c>
      <c r="C57" s="339" t="s">
        <v>125</v>
      </c>
      <c r="D57" s="340"/>
      <c r="E57" s="32">
        <v>6378100</v>
      </c>
      <c r="F57" s="32">
        <v>6378100</v>
      </c>
    </row>
    <row r="58" spans="1:6" s="37" customFormat="1" ht="21.75" customHeight="1">
      <c r="A58" s="31"/>
      <c r="B58" s="36">
        <v>6649</v>
      </c>
      <c r="C58" s="339" t="s">
        <v>214</v>
      </c>
      <c r="D58" s="340"/>
      <c r="E58" s="32">
        <v>5190000</v>
      </c>
      <c r="F58" s="32">
        <v>5190000</v>
      </c>
    </row>
    <row r="59" spans="1:6" s="37" customFormat="1" ht="21.75" customHeight="1">
      <c r="A59" s="31"/>
      <c r="B59" s="38">
        <v>6650</v>
      </c>
      <c r="C59" s="346" t="s">
        <v>58</v>
      </c>
      <c r="D59" s="347"/>
      <c r="E59" s="39">
        <f>E60</f>
        <v>1295000</v>
      </c>
      <c r="F59" s="39">
        <f>F60</f>
        <v>1295000</v>
      </c>
    </row>
    <row r="60" spans="1:6" s="37" customFormat="1" ht="21.75" customHeight="1">
      <c r="A60" s="31"/>
      <c r="B60" s="36">
        <v>6699</v>
      </c>
      <c r="C60" s="339" t="s">
        <v>59</v>
      </c>
      <c r="D60" s="340"/>
      <c r="E60" s="32">
        <v>1295000</v>
      </c>
      <c r="F60" s="32">
        <v>1295000</v>
      </c>
    </row>
    <row r="61" spans="1:6" s="37" customFormat="1" ht="21.75" customHeight="1">
      <c r="A61" s="31"/>
      <c r="B61" s="38">
        <v>6700</v>
      </c>
      <c r="C61" s="346" t="s">
        <v>69</v>
      </c>
      <c r="D61" s="347"/>
      <c r="E61" s="39">
        <f>E62+E63+E64+E65</f>
        <v>17470000</v>
      </c>
      <c r="F61" s="39">
        <f>F62+F63+F64+F65</f>
        <v>17470000</v>
      </c>
    </row>
    <row r="62" spans="1:6" s="37" customFormat="1" ht="21.75" customHeight="1">
      <c r="A62" s="31"/>
      <c r="B62" s="36">
        <v>6701</v>
      </c>
      <c r="C62" s="339" t="s">
        <v>60</v>
      </c>
      <c r="D62" s="340"/>
      <c r="E62" s="32">
        <v>120000</v>
      </c>
      <c r="F62" s="32">
        <v>120000</v>
      </c>
    </row>
    <row r="63" spans="1:6" s="37" customFormat="1" ht="21.75" customHeight="1">
      <c r="A63" s="31"/>
      <c r="B63" s="36">
        <v>6702</v>
      </c>
      <c r="C63" s="339" t="s">
        <v>61</v>
      </c>
      <c r="D63" s="340"/>
      <c r="E63" s="32">
        <v>700000</v>
      </c>
      <c r="F63" s="32">
        <v>700000</v>
      </c>
    </row>
    <row r="64" spans="1:6" s="37" customFormat="1" ht="21.75" customHeight="1">
      <c r="A64" s="31"/>
      <c r="B64" s="36">
        <v>6703</v>
      </c>
      <c r="C64" s="76" t="s">
        <v>78</v>
      </c>
      <c r="D64" s="75"/>
      <c r="E64" s="32">
        <v>0</v>
      </c>
      <c r="F64" s="32">
        <v>0</v>
      </c>
    </row>
    <row r="65" spans="1:6" s="37" customFormat="1" ht="21.75" customHeight="1">
      <c r="A65" s="31"/>
      <c r="B65" s="36">
        <v>6704</v>
      </c>
      <c r="C65" s="339" t="s">
        <v>62</v>
      </c>
      <c r="D65" s="340"/>
      <c r="E65" s="32">
        <v>16650000</v>
      </c>
      <c r="F65" s="32">
        <v>16650000</v>
      </c>
    </row>
    <row r="66" spans="1:6" s="37" customFormat="1" ht="21.75" customHeight="1">
      <c r="A66" s="31"/>
      <c r="B66" s="38">
        <v>6750</v>
      </c>
      <c r="C66" s="346" t="s">
        <v>63</v>
      </c>
      <c r="D66" s="347"/>
      <c r="E66" s="39">
        <f>E69</f>
        <v>900000</v>
      </c>
      <c r="F66" s="39">
        <f>F69</f>
        <v>900000</v>
      </c>
    </row>
    <row r="67" spans="1:6" s="37" customFormat="1" ht="21.75" customHeight="1">
      <c r="A67" s="31"/>
      <c r="B67" s="36">
        <v>6751</v>
      </c>
      <c r="C67" s="76" t="s">
        <v>79</v>
      </c>
      <c r="D67" s="75"/>
      <c r="E67" s="32">
        <v>0</v>
      </c>
      <c r="F67" s="32">
        <v>0</v>
      </c>
    </row>
    <row r="68" spans="1:6" s="37" customFormat="1" ht="21.75" customHeight="1">
      <c r="A68" s="31"/>
      <c r="B68" s="36">
        <v>6754</v>
      </c>
      <c r="C68" s="76" t="s">
        <v>197</v>
      </c>
      <c r="D68" s="75"/>
      <c r="E68" s="32"/>
      <c r="F68" s="32"/>
    </row>
    <row r="69" spans="1:6" s="37" customFormat="1" ht="21.75" customHeight="1">
      <c r="A69" s="31"/>
      <c r="B69" s="36">
        <v>6799</v>
      </c>
      <c r="C69" s="339" t="s">
        <v>64</v>
      </c>
      <c r="D69" s="340"/>
      <c r="E69" s="32">
        <v>900000</v>
      </c>
      <c r="F69" s="32">
        <v>900000</v>
      </c>
    </row>
    <row r="70" spans="1:6" s="37" customFormat="1" ht="21.75" customHeight="1">
      <c r="A70" s="31"/>
      <c r="B70" s="38">
        <v>6900</v>
      </c>
      <c r="C70" s="346" t="s">
        <v>215</v>
      </c>
      <c r="D70" s="347"/>
      <c r="E70" s="39">
        <f>E71+E72+E73+E74+E75</f>
        <v>77254500</v>
      </c>
      <c r="F70" s="39">
        <f>F71+F72+F73+F74+F75</f>
        <v>77254500</v>
      </c>
    </row>
    <row r="71" spans="1:6" s="37" customFormat="1" ht="21.75" customHeight="1">
      <c r="A71" s="31"/>
      <c r="B71" s="48">
        <v>6907</v>
      </c>
      <c r="C71" s="339" t="s">
        <v>116</v>
      </c>
      <c r="D71" s="340"/>
      <c r="E71" s="32">
        <v>0</v>
      </c>
      <c r="F71" s="32">
        <v>0</v>
      </c>
    </row>
    <row r="72" spans="1:6" s="37" customFormat="1" ht="21.75" customHeight="1">
      <c r="A72" s="31"/>
      <c r="B72" s="48">
        <v>6912</v>
      </c>
      <c r="C72" s="339" t="s">
        <v>87</v>
      </c>
      <c r="D72" s="340"/>
      <c r="E72" s="32">
        <v>35150000</v>
      </c>
      <c r="F72" s="32">
        <v>35150000</v>
      </c>
    </row>
    <row r="73" spans="1:6" s="37" customFormat="1" ht="21.75" customHeight="1">
      <c r="A73" s="31"/>
      <c r="B73" s="48">
        <v>6917</v>
      </c>
      <c r="C73" s="76" t="s">
        <v>80</v>
      </c>
      <c r="D73" s="75"/>
      <c r="E73" s="32">
        <v>15499000</v>
      </c>
      <c r="F73" s="32">
        <v>15499000</v>
      </c>
    </row>
    <row r="74" spans="1:6" s="37" customFormat="1" ht="21.75" customHeight="1">
      <c r="A74" s="31"/>
      <c r="B74" s="48">
        <v>6921</v>
      </c>
      <c r="C74" s="339" t="s">
        <v>117</v>
      </c>
      <c r="D74" s="340"/>
      <c r="E74" s="32">
        <v>25525500</v>
      </c>
      <c r="F74" s="32">
        <v>25525500</v>
      </c>
    </row>
    <row r="75" spans="1:6" s="37" customFormat="1" ht="21.75" customHeight="1">
      <c r="A75" s="31"/>
      <c r="B75" s="48">
        <v>6949</v>
      </c>
      <c r="C75" s="339" t="s">
        <v>31</v>
      </c>
      <c r="D75" s="340"/>
      <c r="E75" s="32">
        <v>1080000</v>
      </c>
      <c r="F75" s="32">
        <v>1080000</v>
      </c>
    </row>
    <row r="76" spans="1:6" s="157" customFormat="1" ht="21.75" customHeight="1">
      <c r="A76" s="156"/>
      <c r="B76" s="38">
        <v>7000</v>
      </c>
      <c r="C76" s="346" t="s">
        <v>38</v>
      </c>
      <c r="D76" s="347"/>
      <c r="E76" s="39">
        <f>E77+E78+E79+E80+E81+E82+E83</f>
        <v>108166376</v>
      </c>
      <c r="F76" s="39">
        <f>F77+F78+F79+F80+F81+F82+F83</f>
        <v>108166376</v>
      </c>
    </row>
    <row r="77" spans="1:6" s="87" customFormat="1" ht="21.75" customHeight="1">
      <c r="A77" s="41"/>
      <c r="B77" s="49">
        <v>7001</v>
      </c>
      <c r="C77" s="341" t="s">
        <v>118</v>
      </c>
      <c r="D77" s="342"/>
      <c r="E77" s="43">
        <v>20064000</v>
      </c>
      <c r="F77" s="43">
        <v>20064000</v>
      </c>
    </row>
    <row r="78" spans="1:6" s="35" customFormat="1" ht="21.75" customHeight="1">
      <c r="A78" s="30"/>
      <c r="B78" s="127">
        <v>7002</v>
      </c>
      <c r="C78" s="364" t="s">
        <v>65</v>
      </c>
      <c r="D78" s="365"/>
      <c r="E78" s="126">
        <v>0</v>
      </c>
      <c r="F78" s="126">
        <v>0</v>
      </c>
    </row>
    <row r="79" spans="1:6" s="37" customFormat="1" ht="21.75" customHeight="1">
      <c r="A79" s="31"/>
      <c r="B79" s="48">
        <v>7003</v>
      </c>
      <c r="C79" s="339" t="s">
        <v>119</v>
      </c>
      <c r="D79" s="340"/>
      <c r="E79" s="32">
        <v>9646000</v>
      </c>
      <c r="F79" s="32">
        <v>9646000</v>
      </c>
    </row>
    <row r="80" spans="1:6" s="37" customFormat="1" ht="21.75" customHeight="1">
      <c r="A80" s="31"/>
      <c r="B80" s="48">
        <v>7004</v>
      </c>
      <c r="C80" s="339" t="s">
        <v>81</v>
      </c>
      <c r="D80" s="340"/>
      <c r="E80" s="32">
        <v>1360000</v>
      </c>
      <c r="F80" s="32">
        <v>1360000</v>
      </c>
    </row>
    <row r="81" spans="1:6" s="37" customFormat="1" ht="21.75" customHeight="1">
      <c r="A81" s="31"/>
      <c r="B81" s="48">
        <v>7006</v>
      </c>
      <c r="C81" s="339" t="s">
        <v>120</v>
      </c>
      <c r="D81" s="340"/>
      <c r="E81" s="32">
        <v>50645526</v>
      </c>
      <c r="F81" s="32">
        <v>50645526</v>
      </c>
    </row>
    <row r="82" spans="1:6" s="44" customFormat="1" ht="21.75" customHeight="1">
      <c r="A82" s="69"/>
      <c r="B82" s="80">
        <v>7012</v>
      </c>
      <c r="C82" s="149" t="s">
        <v>177</v>
      </c>
      <c r="D82" s="150"/>
      <c r="E82" s="81"/>
      <c r="F82" s="81"/>
    </row>
    <row r="83" spans="1:6" s="44" customFormat="1" ht="21.75" customHeight="1">
      <c r="A83" s="41"/>
      <c r="B83" s="49">
        <v>7049</v>
      </c>
      <c r="C83" s="341" t="s">
        <v>121</v>
      </c>
      <c r="D83" s="342"/>
      <c r="E83" s="43">
        <v>26450850</v>
      </c>
      <c r="F83" s="43">
        <v>26450850</v>
      </c>
    </row>
    <row r="84" spans="1:6" s="46" customFormat="1" ht="21.75" customHeight="1">
      <c r="A84" s="45"/>
      <c r="B84" s="343" t="s">
        <v>39</v>
      </c>
      <c r="C84" s="344"/>
      <c r="D84" s="345"/>
      <c r="E84" s="14">
        <f>E85+E87</f>
        <v>226200000</v>
      </c>
      <c r="F84" s="14">
        <f>F85+F87</f>
        <v>226200000</v>
      </c>
    </row>
    <row r="85" spans="1:6" s="37" customFormat="1" ht="21.75" customHeight="1">
      <c r="A85" s="31"/>
      <c r="B85" s="38">
        <v>9000</v>
      </c>
      <c r="C85" s="346" t="s">
        <v>198</v>
      </c>
      <c r="D85" s="347"/>
      <c r="E85" s="39">
        <f>E86</f>
        <v>15000000</v>
      </c>
      <c r="F85" s="39">
        <f>F86</f>
        <v>15000000</v>
      </c>
    </row>
    <row r="86" spans="1:6" s="37" customFormat="1" ht="21.75" customHeight="1">
      <c r="A86" s="31"/>
      <c r="B86" s="48">
        <v>9003</v>
      </c>
      <c r="C86" s="339" t="s">
        <v>199</v>
      </c>
      <c r="D86" s="340"/>
      <c r="E86" s="32">
        <v>15000000</v>
      </c>
      <c r="F86" s="32">
        <v>15000000</v>
      </c>
    </row>
    <row r="87" spans="1:6" s="37" customFormat="1" ht="21.75" customHeight="1">
      <c r="A87" s="31"/>
      <c r="B87" s="38">
        <v>9050</v>
      </c>
      <c r="C87" s="346" t="s">
        <v>40</v>
      </c>
      <c r="D87" s="347"/>
      <c r="E87" s="39">
        <f>E88+E89</f>
        <v>211200000</v>
      </c>
      <c r="F87" s="39">
        <f>F88+F89</f>
        <v>211200000</v>
      </c>
    </row>
    <row r="88" spans="1:6" s="37" customFormat="1" ht="21.75" customHeight="1">
      <c r="A88" s="31"/>
      <c r="B88" s="48">
        <v>9062</v>
      </c>
      <c r="C88" s="339" t="s">
        <v>87</v>
      </c>
      <c r="D88" s="340"/>
      <c r="E88" s="32">
        <v>12750000</v>
      </c>
      <c r="F88" s="32">
        <v>12750000</v>
      </c>
    </row>
    <row r="89" spans="1:6" s="37" customFormat="1" ht="21.75" customHeight="1">
      <c r="A89" s="31"/>
      <c r="B89" s="49">
        <v>9099</v>
      </c>
      <c r="C89" s="341" t="s">
        <v>129</v>
      </c>
      <c r="D89" s="342"/>
      <c r="E89" s="32">
        <v>198450000</v>
      </c>
      <c r="F89" s="32">
        <v>198450000</v>
      </c>
    </row>
    <row r="90" spans="1:6" s="46" customFormat="1" ht="21.75" customHeight="1">
      <c r="A90" s="45"/>
      <c r="B90" s="343" t="s">
        <v>41</v>
      </c>
      <c r="C90" s="344"/>
      <c r="D90" s="345"/>
      <c r="E90" s="14">
        <f>E91+E96</f>
        <v>38148500</v>
      </c>
      <c r="F90" s="14">
        <f>F91+F96</f>
        <v>38148500</v>
      </c>
    </row>
    <row r="91" spans="1:6" s="46" customFormat="1" ht="21.75" customHeight="1">
      <c r="A91" s="45"/>
      <c r="B91" s="50">
        <v>7750</v>
      </c>
      <c r="C91" s="348" t="s">
        <v>42</v>
      </c>
      <c r="D91" s="349"/>
      <c r="E91" s="14">
        <f>E92+E94+E95</f>
        <v>8325000</v>
      </c>
      <c r="F91" s="14">
        <f>F92+F94+F95</f>
        <v>8325000</v>
      </c>
    </row>
    <row r="92" spans="1:6" s="35" customFormat="1" ht="36.75" customHeight="1">
      <c r="A92" s="47"/>
      <c r="B92" s="51">
        <v>7756</v>
      </c>
      <c r="C92" s="350" t="s">
        <v>163</v>
      </c>
      <c r="D92" s="351"/>
      <c r="E92" s="52">
        <v>1100000</v>
      </c>
      <c r="F92" s="52">
        <v>1100000</v>
      </c>
    </row>
    <row r="93" spans="1:6" s="35" customFormat="1" ht="21.75" customHeight="1">
      <c r="A93" s="30"/>
      <c r="B93" s="48">
        <v>7758</v>
      </c>
      <c r="C93" s="339" t="s">
        <v>130</v>
      </c>
      <c r="D93" s="340"/>
      <c r="E93" s="32">
        <v>0</v>
      </c>
      <c r="F93" s="32">
        <v>0</v>
      </c>
    </row>
    <row r="94" spans="1:6" s="37" customFormat="1" ht="21.75" customHeight="1">
      <c r="A94" s="31"/>
      <c r="B94" s="48">
        <v>7761</v>
      </c>
      <c r="C94" s="339" t="s">
        <v>66</v>
      </c>
      <c r="D94" s="340"/>
      <c r="E94" s="32">
        <v>0</v>
      </c>
      <c r="F94" s="32">
        <v>0</v>
      </c>
    </row>
    <row r="95" spans="1:6" s="44" customFormat="1" ht="21.75" customHeight="1">
      <c r="A95" s="69"/>
      <c r="B95" s="80">
        <v>7799</v>
      </c>
      <c r="C95" s="352" t="s">
        <v>131</v>
      </c>
      <c r="D95" s="353"/>
      <c r="E95" s="81">
        <v>7225000</v>
      </c>
      <c r="F95" s="81">
        <v>7225000</v>
      </c>
    </row>
    <row r="96" spans="2:6" s="13" customFormat="1" ht="33.75" customHeight="1">
      <c r="B96" s="50">
        <v>7950</v>
      </c>
      <c r="C96" s="354" t="s">
        <v>82</v>
      </c>
      <c r="D96" s="355"/>
      <c r="E96" s="14">
        <f>E97+E98</f>
        <v>29823500</v>
      </c>
      <c r="F96" s="14">
        <f>F97+F98</f>
        <v>29823500</v>
      </c>
    </row>
    <row r="97" spans="2:6" s="47" customFormat="1" ht="21.75" customHeight="1">
      <c r="B97" s="51">
        <v>7952</v>
      </c>
      <c r="C97" s="367" t="s">
        <v>83</v>
      </c>
      <c r="D97" s="367"/>
      <c r="E97" s="52">
        <v>9900000</v>
      </c>
      <c r="F97" s="52">
        <v>9900000</v>
      </c>
    </row>
    <row r="98" spans="1:6" s="172" customFormat="1" ht="21.75" customHeight="1">
      <c r="A98" s="41"/>
      <c r="B98" s="49">
        <v>7953</v>
      </c>
      <c r="C98" s="360" t="s">
        <v>133</v>
      </c>
      <c r="D98" s="360"/>
      <c r="E98" s="43">
        <v>19923500</v>
      </c>
      <c r="F98" s="43">
        <v>19923500</v>
      </c>
    </row>
    <row r="99" spans="1:6" s="172" customFormat="1" ht="21.75" customHeight="1">
      <c r="A99" s="12" t="s">
        <v>74</v>
      </c>
      <c r="B99" s="361" t="s">
        <v>55</v>
      </c>
      <c r="C99" s="361"/>
      <c r="D99" s="361"/>
      <c r="E99" s="14">
        <v>1100000000</v>
      </c>
      <c r="F99" s="14">
        <v>1100000000</v>
      </c>
    </row>
    <row r="100" spans="1:6" s="172" customFormat="1" ht="21.75" customHeight="1">
      <c r="A100" s="182"/>
      <c r="B100" s="186"/>
      <c r="C100" s="356" t="s">
        <v>221</v>
      </c>
      <c r="D100" s="357"/>
      <c r="E100" s="192">
        <f>E101+E103+E105+E107</f>
        <v>1100000000</v>
      </c>
      <c r="F100" s="191">
        <f>F101+F103+F105+F107</f>
        <v>1100000000</v>
      </c>
    </row>
    <row r="101" spans="1:6" s="172" customFormat="1" ht="21.75" customHeight="1">
      <c r="A101" s="188"/>
      <c r="B101" s="186">
        <v>6550</v>
      </c>
      <c r="C101" s="369" t="s">
        <v>26</v>
      </c>
      <c r="D101" s="370"/>
      <c r="E101" s="192">
        <f>E102</f>
        <v>8256000</v>
      </c>
      <c r="F101" s="191">
        <f>F102</f>
        <v>8256000</v>
      </c>
    </row>
    <row r="102" spans="2:6" s="172" customFormat="1" ht="21.75" customHeight="1">
      <c r="B102" s="177">
        <v>6552</v>
      </c>
      <c r="C102" s="184" t="s">
        <v>134</v>
      </c>
      <c r="D102" s="185"/>
      <c r="E102" s="176">
        <v>8256000</v>
      </c>
      <c r="F102" s="176">
        <v>8256000</v>
      </c>
    </row>
    <row r="103" spans="1:6" s="172" customFormat="1" ht="21.75" customHeight="1">
      <c r="A103" s="181"/>
      <c r="B103" s="186">
        <v>6900</v>
      </c>
      <c r="C103" s="362" t="s">
        <v>219</v>
      </c>
      <c r="D103" s="363"/>
      <c r="E103" s="189">
        <f>E104</f>
        <v>992909000</v>
      </c>
      <c r="F103" s="191">
        <f>F104</f>
        <v>992909000</v>
      </c>
    </row>
    <row r="104" spans="1:6" s="172" customFormat="1" ht="21.75" customHeight="1">
      <c r="A104" s="179"/>
      <c r="B104" s="173">
        <v>6949</v>
      </c>
      <c r="C104" s="362" t="s">
        <v>218</v>
      </c>
      <c r="D104" s="363"/>
      <c r="E104" s="174">
        <v>992909000</v>
      </c>
      <c r="F104" s="176">
        <v>992909000</v>
      </c>
    </row>
    <row r="105" spans="1:6" s="172" customFormat="1" ht="21.75" customHeight="1">
      <c r="A105" s="179"/>
      <c r="B105" s="187">
        <v>7750</v>
      </c>
      <c r="C105" s="358" t="s">
        <v>42</v>
      </c>
      <c r="D105" s="359"/>
      <c r="E105" s="190">
        <f>E106</f>
        <v>1100000</v>
      </c>
      <c r="F105" s="189">
        <f>F106</f>
        <v>1100000</v>
      </c>
    </row>
    <row r="106" spans="1:6" s="172" customFormat="1" ht="35.25" customHeight="1">
      <c r="A106" s="179"/>
      <c r="B106" s="178">
        <v>7756</v>
      </c>
      <c r="C106" s="366" t="s">
        <v>163</v>
      </c>
      <c r="D106" s="363"/>
      <c r="E106" s="183">
        <v>1100000</v>
      </c>
      <c r="F106" s="175">
        <v>1100000</v>
      </c>
    </row>
    <row r="107" spans="1:6" s="172" customFormat="1" ht="21.75" customHeight="1">
      <c r="A107" s="179"/>
      <c r="B107" s="186">
        <v>9050</v>
      </c>
      <c r="C107" s="358" t="s">
        <v>220</v>
      </c>
      <c r="D107" s="359"/>
      <c r="E107" s="189">
        <f>E108</f>
        <v>97735000</v>
      </c>
      <c r="F107" s="189">
        <f>F108</f>
        <v>97735000</v>
      </c>
    </row>
    <row r="108" spans="1:6" s="172" customFormat="1" ht="21.75" customHeight="1">
      <c r="A108" s="180"/>
      <c r="B108" s="173">
        <v>9099</v>
      </c>
      <c r="C108" s="362" t="s">
        <v>129</v>
      </c>
      <c r="D108" s="363"/>
      <c r="E108" s="176">
        <v>97735000</v>
      </c>
      <c r="F108" s="175">
        <v>97735000</v>
      </c>
    </row>
    <row r="109" spans="1:6" ht="2.25" customHeight="1">
      <c r="A109" s="315"/>
      <c r="B109" s="315"/>
      <c r="C109" s="315"/>
      <c r="D109" s="315"/>
      <c r="E109" s="315"/>
      <c r="F109" s="315"/>
    </row>
    <row r="110" spans="2:6" ht="22.5" customHeight="1">
      <c r="B110" s="323" t="s">
        <v>216</v>
      </c>
      <c r="C110" s="323"/>
      <c r="D110" s="323"/>
      <c r="E110" s="323"/>
      <c r="F110" s="323"/>
    </row>
    <row r="111" spans="2:6" ht="20.25" customHeight="1">
      <c r="B111" s="306" t="s">
        <v>169</v>
      </c>
      <c r="C111" s="306"/>
      <c r="D111" s="306" t="s">
        <v>51</v>
      </c>
      <c r="E111" s="306"/>
      <c r="F111" s="306"/>
    </row>
    <row r="112" ht="9.75" customHeight="1">
      <c r="I112" s="60"/>
    </row>
    <row r="113" ht="18" customHeight="1"/>
    <row r="114" ht="21" customHeight="1"/>
    <row r="115" spans="2:6" ht="21" customHeight="1">
      <c r="B115" s="368" t="s">
        <v>217</v>
      </c>
      <c r="C115" s="368"/>
      <c r="D115" s="368"/>
      <c r="E115" s="368"/>
      <c r="F115" s="368"/>
    </row>
    <row r="116" spans="5:6" ht="21" customHeight="1">
      <c r="E116" s="309"/>
      <c r="F116" s="309"/>
    </row>
  </sheetData>
  <sheetProtection/>
  <mergeCells count="105">
    <mergeCell ref="A6:F6"/>
    <mergeCell ref="C37:D37"/>
    <mergeCell ref="B14:D14"/>
    <mergeCell ref="B15:D15"/>
    <mergeCell ref="C54:D54"/>
    <mergeCell ref="C48:D48"/>
    <mergeCell ref="C44:D44"/>
    <mergeCell ref="C53:D53"/>
    <mergeCell ref="C49:D49"/>
    <mergeCell ref="C30:D30"/>
    <mergeCell ref="C55:D55"/>
    <mergeCell ref="C45:D45"/>
    <mergeCell ref="A8:F8"/>
    <mergeCell ref="A9:F9"/>
    <mergeCell ref="B13:D13"/>
    <mergeCell ref="C46:D46"/>
    <mergeCell ref="C35:D35"/>
    <mergeCell ref="C21:D21"/>
    <mergeCell ref="C22:D22"/>
    <mergeCell ref="B11:D11"/>
    <mergeCell ref="B17:D17"/>
    <mergeCell ref="A5:F5"/>
    <mergeCell ref="C20:D20"/>
    <mergeCell ref="B19:D19"/>
    <mergeCell ref="B16:D16"/>
    <mergeCell ref="C29:D29"/>
    <mergeCell ref="C25:D25"/>
    <mergeCell ref="C26:D26"/>
    <mergeCell ref="C28:D28"/>
    <mergeCell ref="C27:D27"/>
    <mergeCell ref="C40:D40"/>
    <mergeCell ref="C51:D51"/>
    <mergeCell ref="C57:D57"/>
    <mergeCell ref="A2:F2"/>
    <mergeCell ref="A3:F3"/>
    <mergeCell ref="A4:F4"/>
    <mergeCell ref="B18:D18"/>
    <mergeCell ref="B12:D12"/>
    <mergeCell ref="C24:D24"/>
    <mergeCell ref="A7:F7"/>
    <mergeCell ref="C32:D32"/>
    <mergeCell ref="C33:D33"/>
    <mergeCell ref="C34:D34"/>
    <mergeCell ref="C47:D47"/>
    <mergeCell ref="C50:D50"/>
    <mergeCell ref="C52:D52"/>
    <mergeCell ref="C38:D38"/>
    <mergeCell ref="B42:D42"/>
    <mergeCell ref="C41:D41"/>
    <mergeCell ref="C39:D39"/>
    <mergeCell ref="C31:D31"/>
    <mergeCell ref="C43:D43"/>
    <mergeCell ref="C36:D36"/>
    <mergeCell ref="C104:D104"/>
    <mergeCell ref="C70:D70"/>
    <mergeCell ref="C60:D60"/>
    <mergeCell ref="C65:D65"/>
    <mergeCell ref="C61:D61"/>
    <mergeCell ref="C62:D62"/>
    <mergeCell ref="C63:D63"/>
    <mergeCell ref="C56:D56"/>
    <mergeCell ref="B115:F115"/>
    <mergeCell ref="C76:D76"/>
    <mergeCell ref="C77:D77"/>
    <mergeCell ref="D111:F111"/>
    <mergeCell ref="C83:D83"/>
    <mergeCell ref="B84:D84"/>
    <mergeCell ref="C87:D87"/>
    <mergeCell ref="C58:D58"/>
    <mergeCell ref="C101:D101"/>
    <mergeCell ref="C66:D66"/>
    <mergeCell ref="C69:D69"/>
    <mergeCell ref="B111:C111"/>
    <mergeCell ref="C103:D103"/>
    <mergeCell ref="C93:D93"/>
    <mergeCell ref="A109:F109"/>
    <mergeCell ref="C97:D97"/>
    <mergeCell ref="C59:D59"/>
    <mergeCell ref="B110:F110"/>
    <mergeCell ref="C100:D100"/>
    <mergeCell ref="C105:D105"/>
    <mergeCell ref="C98:D98"/>
    <mergeCell ref="B99:D99"/>
    <mergeCell ref="C108:D108"/>
    <mergeCell ref="C74:D74"/>
    <mergeCell ref="C75:D75"/>
    <mergeCell ref="C78:D78"/>
    <mergeCell ref="E116:F116"/>
    <mergeCell ref="C91:D91"/>
    <mergeCell ref="C92:D92"/>
    <mergeCell ref="C94:D94"/>
    <mergeCell ref="C95:D95"/>
    <mergeCell ref="C72:D72"/>
    <mergeCell ref="C96:D96"/>
    <mergeCell ref="C107:D107"/>
    <mergeCell ref="C86:D86"/>
    <mergeCell ref="C106:D106"/>
    <mergeCell ref="C71:D71"/>
    <mergeCell ref="C89:D89"/>
    <mergeCell ref="C79:D79"/>
    <mergeCell ref="C81:D81"/>
    <mergeCell ref="B90:D90"/>
    <mergeCell ref="C85:D85"/>
    <mergeCell ref="C80:D80"/>
    <mergeCell ref="C88:D88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E18" sqref="E18:F18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68" t="s">
        <v>10</v>
      </c>
    </row>
    <row r="2" spans="1:6" ht="18" customHeight="1">
      <c r="A2" s="317" t="s">
        <v>171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13.5" customHeight="1">
      <c r="A4" s="319"/>
      <c r="B4" s="319"/>
      <c r="C4" s="319"/>
      <c r="D4" s="319"/>
      <c r="E4" s="319"/>
      <c r="F4" s="319"/>
    </row>
    <row r="5" spans="1:6" ht="22.5" customHeight="1">
      <c r="A5" s="380" t="s">
        <v>0</v>
      </c>
      <c r="B5" s="380"/>
      <c r="C5" s="380"/>
      <c r="D5" s="380"/>
      <c r="E5" s="380"/>
      <c r="F5" s="380"/>
    </row>
    <row r="6" spans="1:6" ht="21" customHeight="1">
      <c r="A6" s="321" t="s">
        <v>53</v>
      </c>
      <c r="B6" s="321"/>
      <c r="C6" s="321"/>
      <c r="D6" s="321"/>
      <c r="E6" s="321"/>
      <c r="F6" s="321"/>
    </row>
    <row r="7" spans="1:6" ht="21" customHeight="1">
      <c r="A7" s="322" t="s">
        <v>113</v>
      </c>
      <c r="B7" s="322"/>
      <c r="C7" s="322"/>
      <c r="D7" s="322"/>
      <c r="E7" s="322"/>
      <c r="F7" s="322"/>
    </row>
    <row r="8" spans="1:6" ht="21" customHeight="1">
      <c r="A8" s="329" t="s">
        <v>1</v>
      </c>
      <c r="B8" s="329"/>
      <c r="C8" s="329"/>
      <c r="D8" s="329"/>
      <c r="E8" s="329"/>
      <c r="F8" s="329"/>
    </row>
    <row r="9" spans="1:6" ht="18" customHeight="1">
      <c r="A9" s="329" t="s">
        <v>45</v>
      </c>
      <c r="B9" s="329"/>
      <c r="C9" s="329"/>
      <c r="D9" s="329"/>
      <c r="E9" s="329"/>
      <c r="F9" s="329"/>
    </row>
    <row r="10" ht="18" customHeight="1">
      <c r="F10" s="1" t="s">
        <v>100</v>
      </c>
    </row>
    <row r="11" spans="1:6" s="26" customFormat="1" ht="39" customHeight="1">
      <c r="A11" s="24" t="s">
        <v>2</v>
      </c>
      <c r="B11" s="383" t="s">
        <v>3</v>
      </c>
      <c r="C11" s="384"/>
      <c r="D11" s="385"/>
      <c r="E11" s="25" t="s">
        <v>52</v>
      </c>
      <c r="F11" s="27" t="s">
        <v>67</v>
      </c>
    </row>
    <row r="12" spans="1:6" s="6" customFormat="1" ht="21.75" customHeight="1">
      <c r="A12" s="8" t="s">
        <v>5</v>
      </c>
      <c r="B12" s="374" t="s">
        <v>11</v>
      </c>
      <c r="C12" s="375"/>
      <c r="D12" s="376"/>
      <c r="E12" s="14">
        <f>E13</f>
        <v>3241580000</v>
      </c>
      <c r="F12" s="14">
        <f>F13</f>
        <v>3241580000</v>
      </c>
    </row>
    <row r="13" spans="1:6" s="30" customFormat="1" ht="21.75" customHeight="1">
      <c r="A13" s="28" t="s">
        <v>9</v>
      </c>
      <c r="B13" s="382" t="s">
        <v>6</v>
      </c>
      <c r="C13" s="382"/>
      <c r="D13" s="382"/>
      <c r="E13" s="29">
        <f>E14+E15+E16</f>
        <v>3241580000</v>
      </c>
      <c r="F13" s="29">
        <f>F14+F15+F16</f>
        <v>3241580000</v>
      </c>
    </row>
    <row r="14" spans="2:6" s="31" customFormat="1" ht="21.75" customHeight="1">
      <c r="B14" s="386" t="s">
        <v>54</v>
      </c>
      <c r="C14" s="386"/>
      <c r="D14" s="386"/>
      <c r="E14" s="32">
        <v>3241580000</v>
      </c>
      <c r="F14" s="32">
        <v>3241580000</v>
      </c>
    </row>
    <row r="15" spans="2:6" s="31" customFormat="1" ht="21.75" customHeight="1">
      <c r="B15" s="386" t="s">
        <v>55</v>
      </c>
      <c r="C15" s="386"/>
      <c r="D15" s="386"/>
      <c r="E15" s="32">
        <v>0</v>
      </c>
      <c r="F15" s="32">
        <v>0</v>
      </c>
    </row>
    <row r="16" spans="2:6" s="31" customFormat="1" ht="21.75" customHeight="1">
      <c r="B16" s="386" t="s">
        <v>114</v>
      </c>
      <c r="C16" s="386"/>
      <c r="D16" s="386"/>
      <c r="E16" s="32">
        <v>0</v>
      </c>
      <c r="F16" s="32">
        <v>0</v>
      </c>
    </row>
    <row r="17" spans="1:6" s="6" customFormat="1" ht="21.75" customHeight="1">
      <c r="A17" s="8" t="s">
        <v>7</v>
      </c>
      <c r="B17" s="374" t="s">
        <v>12</v>
      </c>
      <c r="C17" s="375"/>
      <c r="D17" s="376"/>
      <c r="E17" s="20">
        <f>E18</f>
        <v>3241580000</v>
      </c>
      <c r="F17" s="20">
        <f>F18</f>
        <v>3241580000</v>
      </c>
    </row>
    <row r="18" spans="1:6" s="22" customFormat="1" ht="21.75" customHeight="1">
      <c r="A18" s="12" t="s">
        <v>9</v>
      </c>
      <c r="B18" s="343" t="s">
        <v>6</v>
      </c>
      <c r="C18" s="344"/>
      <c r="D18" s="345"/>
      <c r="E18" s="14">
        <f>E19</f>
        <v>3241580000</v>
      </c>
      <c r="F18" s="14">
        <f>F19</f>
        <v>3241580000</v>
      </c>
    </row>
    <row r="19" spans="1:6" s="22" customFormat="1" ht="21.75" customHeight="1">
      <c r="A19" s="12" t="s">
        <v>75</v>
      </c>
      <c r="B19" s="373" t="s">
        <v>54</v>
      </c>
      <c r="C19" s="373"/>
      <c r="D19" s="373"/>
      <c r="E19" s="14">
        <f>E20+E43+E82+E88</f>
        <v>3241580000</v>
      </c>
      <c r="F19" s="14">
        <f>F20+F43+F82+F88</f>
        <v>3241580000</v>
      </c>
    </row>
    <row r="20" spans="1:6" s="22" customFormat="1" ht="21.75" customHeight="1">
      <c r="A20" s="12"/>
      <c r="B20" s="343" t="s">
        <v>43</v>
      </c>
      <c r="C20" s="344"/>
      <c r="D20" s="345"/>
      <c r="E20" s="14">
        <f>E21+E25+E27+E36+E38</f>
        <v>3057628600</v>
      </c>
      <c r="F20" s="14">
        <f>F21+F25+F27+F36+F38</f>
        <v>3057628600</v>
      </c>
    </row>
    <row r="21" spans="1:6" s="35" customFormat="1" ht="21.75" customHeight="1">
      <c r="A21" s="33"/>
      <c r="B21" s="34">
        <v>6000</v>
      </c>
      <c r="C21" s="371" t="s">
        <v>13</v>
      </c>
      <c r="D21" s="372"/>
      <c r="E21" s="29">
        <f>E22+E23+E24</f>
        <v>1644907000</v>
      </c>
      <c r="F21" s="29">
        <f>F22+F23+F24</f>
        <v>1644907000</v>
      </c>
    </row>
    <row r="22" spans="1:6" s="37" customFormat="1" ht="21.75" customHeight="1">
      <c r="A22" s="31"/>
      <c r="B22" s="36">
        <v>6001</v>
      </c>
      <c r="C22" s="339" t="s">
        <v>126</v>
      </c>
      <c r="D22" s="340"/>
      <c r="E22" s="32">
        <v>1517524300</v>
      </c>
      <c r="F22" s="32">
        <v>1517524300</v>
      </c>
    </row>
    <row r="23" spans="1:6" s="37" customFormat="1" ht="21.75" customHeight="1">
      <c r="A23" s="31"/>
      <c r="B23" s="36">
        <v>6003</v>
      </c>
      <c r="C23" s="339" t="s">
        <v>127</v>
      </c>
      <c r="D23" s="340"/>
      <c r="E23" s="32">
        <v>127382700</v>
      </c>
      <c r="F23" s="32">
        <v>127382700</v>
      </c>
    </row>
    <row r="24" spans="1:6" s="37" customFormat="1" ht="21.75" customHeight="1">
      <c r="A24" s="31"/>
      <c r="B24" s="36">
        <v>6049</v>
      </c>
      <c r="C24" s="76" t="s">
        <v>115</v>
      </c>
      <c r="D24" s="75"/>
      <c r="E24" s="32">
        <v>0</v>
      </c>
      <c r="F24" s="32">
        <v>0</v>
      </c>
    </row>
    <row r="25" spans="1:6" s="37" customFormat="1" ht="21.75" customHeight="1">
      <c r="A25" s="31"/>
      <c r="B25" s="38">
        <v>6050</v>
      </c>
      <c r="C25" s="346" t="s">
        <v>32</v>
      </c>
      <c r="D25" s="347"/>
      <c r="E25" s="39">
        <f>E26</f>
        <v>36000000</v>
      </c>
      <c r="F25" s="39">
        <f>F26</f>
        <v>36000000</v>
      </c>
    </row>
    <row r="26" spans="1:6" s="37" customFormat="1" ht="21.75" customHeight="1">
      <c r="A26" s="31"/>
      <c r="B26" s="36">
        <v>6051</v>
      </c>
      <c r="C26" s="339" t="s">
        <v>128</v>
      </c>
      <c r="D26" s="340"/>
      <c r="E26" s="32">
        <v>36000000</v>
      </c>
      <c r="F26" s="32">
        <v>36000000</v>
      </c>
    </row>
    <row r="27" spans="1:6" s="37" customFormat="1" ht="21.75" customHeight="1">
      <c r="A27" s="31"/>
      <c r="B27" s="38">
        <v>6100</v>
      </c>
      <c r="C27" s="346" t="s">
        <v>14</v>
      </c>
      <c r="D27" s="347"/>
      <c r="E27" s="39">
        <f>E28+E29+E30+E31+E32+E33+E34+E35</f>
        <v>871909200</v>
      </c>
      <c r="F27" s="39">
        <f>F28+F29+F30+F31+F32+F33+F34+F35</f>
        <v>871909200</v>
      </c>
    </row>
    <row r="28" spans="1:6" s="37" customFormat="1" ht="21.75" customHeight="1">
      <c r="A28" s="31"/>
      <c r="B28" s="36">
        <v>6101</v>
      </c>
      <c r="C28" s="339" t="s">
        <v>15</v>
      </c>
      <c r="D28" s="340"/>
      <c r="E28" s="32">
        <v>27780000</v>
      </c>
      <c r="F28" s="32">
        <v>27780000</v>
      </c>
    </row>
    <row r="29" spans="1:6" s="37" customFormat="1" ht="21.75" customHeight="1">
      <c r="A29" s="31"/>
      <c r="B29" s="36">
        <v>6106</v>
      </c>
      <c r="C29" s="339" t="s">
        <v>33</v>
      </c>
      <c r="D29" s="340"/>
      <c r="E29" s="32">
        <v>48131200</v>
      </c>
      <c r="F29" s="32">
        <v>48131200</v>
      </c>
    </row>
    <row r="30" spans="1:6" s="37" customFormat="1" ht="21.75" customHeight="1">
      <c r="A30" s="31"/>
      <c r="B30" s="36">
        <v>6107</v>
      </c>
      <c r="C30" s="339" t="s">
        <v>56</v>
      </c>
      <c r="D30" s="340"/>
      <c r="E30" s="32">
        <v>0</v>
      </c>
      <c r="F30" s="32">
        <v>0</v>
      </c>
    </row>
    <row r="31" spans="1:6" s="37" customFormat="1" ht="21.75" customHeight="1">
      <c r="A31" s="31"/>
      <c r="B31" s="36">
        <v>6112</v>
      </c>
      <c r="C31" s="339" t="s">
        <v>16</v>
      </c>
      <c r="D31" s="340"/>
      <c r="E31" s="32">
        <v>484320000</v>
      </c>
      <c r="F31" s="32">
        <v>484320000</v>
      </c>
    </row>
    <row r="32" spans="1:6" s="37" customFormat="1" ht="21.75" customHeight="1">
      <c r="A32" s="31"/>
      <c r="B32" s="36">
        <v>6113</v>
      </c>
      <c r="C32" s="339" t="s">
        <v>17</v>
      </c>
      <c r="D32" s="340"/>
      <c r="E32" s="32">
        <v>0</v>
      </c>
      <c r="F32" s="32">
        <v>0</v>
      </c>
    </row>
    <row r="33" spans="1:6" s="37" customFormat="1" ht="21.75" customHeight="1">
      <c r="A33" s="31"/>
      <c r="B33" s="36">
        <v>6115</v>
      </c>
      <c r="C33" s="339" t="s">
        <v>76</v>
      </c>
      <c r="D33" s="340"/>
      <c r="E33" s="32">
        <v>302134800</v>
      </c>
      <c r="F33" s="32">
        <v>302134800</v>
      </c>
    </row>
    <row r="34" spans="1:6" s="37" customFormat="1" ht="21.75" customHeight="1">
      <c r="A34" s="31"/>
      <c r="B34" s="36">
        <v>6118</v>
      </c>
      <c r="C34" s="339" t="s">
        <v>68</v>
      </c>
      <c r="D34" s="340"/>
      <c r="E34" s="32">
        <v>0</v>
      </c>
      <c r="F34" s="32">
        <v>0</v>
      </c>
    </row>
    <row r="35" spans="1:6" s="37" customFormat="1" ht="21.75" customHeight="1">
      <c r="A35" s="31"/>
      <c r="B35" s="36">
        <v>6149</v>
      </c>
      <c r="C35" s="339" t="s">
        <v>99</v>
      </c>
      <c r="D35" s="340"/>
      <c r="E35" s="32">
        <v>9543200</v>
      </c>
      <c r="F35" s="32">
        <v>9543200</v>
      </c>
    </row>
    <row r="36" spans="1:6" s="37" customFormat="1" ht="21.75" customHeight="1">
      <c r="A36" s="31"/>
      <c r="B36" s="38">
        <v>6200</v>
      </c>
      <c r="C36" s="346" t="s">
        <v>34</v>
      </c>
      <c r="D36" s="347"/>
      <c r="E36" s="39">
        <f>E37</f>
        <v>0</v>
      </c>
      <c r="F36" s="39">
        <f>F37</f>
        <v>0</v>
      </c>
    </row>
    <row r="37" spans="1:6" s="37" customFormat="1" ht="21.75" customHeight="1">
      <c r="A37" s="31"/>
      <c r="B37" s="36">
        <v>6249</v>
      </c>
      <c r="C37" s="339" t="s">
        <v>77</v>
      </c>
      <c r="D37" s="340"/>
      <c r="E37" s="32">
        <v>0</v>
      </c>
      <c r="F37" s="32">
        <v>0</v>
      </c>
    </row>
    <row r="38" spans="1:6" s="37" customFormat="1" ht="21.75" customHeight="1">
      <c r="A38" s="31"/>
      <c r="B38" s="38">
        <v>6300</v>
      </c>
      <c r="C38" s="346" t="s">
        <v>18</v>
      </c>
      <c r="D38" s="347"/>
      <c r="E38" s="39">
        <f>E39+E40+E41+E42</f>
        <v>504812400</v>
      </c>
      <c r="F38" s="39">
        <f>F39+F40+F41+F42</f>
        <v>504812400</v>
      </c>
    </row>
    <row r="39" spans="1:6" s="87" customFormat="1" ht="21.75" customHeight="1">
      <c r="A39" s="41"/>
      <c r="B39" s="42">
        <v>6301</v>
      </c>
      <c r="C39" s="341" t="s">
        <v>19</v>
      </c>
      <c r="D39" s="342"/>
      <c r="E39" s="43">
        <v>416264800</v>
      </c>
      <c r="F39" s="43">
        <v>416264800</v>
      </c>
    </row>
    <row r="40" spans="1:6" s="35" customFormat="1" ht="21.75" customHeight="1">
      <c r="A40" s="95"/>
      <c r="B40" s="125">
        <v>6302</v>
      </c>
      <c r="C40" s="364" t="s">
        <v>20</v>
      </c>
      <c r="D40" s="365"/>
      <c r="E40" s="126">
        <v>43854800</v>
      </c>
      <c r="F40" s="126">
        <v>43854800</v>
      </c>
    </row>
    <row r="41" spans="1:6" s="37" customFormat="1" ht="21.75" customHeight="1">
      <c r="A41" s="31"/>
      <c r="B41" s="36">
        <v>6303</v>
      </c>
      <c r="C41" s="339" t="s">
        <v>21</v>
      </c>
      <c r="D41" s="340"/>
      <c r="E41" s="32">
        <v>31000000</v>
      </c>
      <c r="F41" s="32">
        <v>31000000</v>
      </c>
    </row>
    <row r="42" spans="1:6" s="37" customFormat="1" ht="21.75" customHeight="1">
      <c r="A42" s="31"/>
      <c r="B42" s="36">
        <v>6304</v>
      </c>
      <c r="C42" s="339" t="s">
        <v>22</v>
      </c>
      <c r="D42" s="340"/>
      <c r="E42" s="32">
        <v>13692800</v>
      </c>
      <c r="F42" s="32">
        <v>13692800</v>
      </c>
    </row>
    <row r="43" spans="1:6" s="46" customFormat="1" ht="21.75" customHeight="1">
      <c r="A43" s="45"/>
      <c r="B43" s="343" t="s">
        <v>23</v>
      </c>
      <c r="C43" s="344"/>
      <c r="D43" s="345"/>
      <c r="E43" s="14">
        <f>E44+E48+E53+E59+E61+E66+E69+E75</f>
        <v>156626400</v>
      </c>
      <c r="F43" s="14">
        <f>F44+F48+F53+F59+F61+F66+F69+F75</f>
        <v>156626400</v>
      </c>
    </row>
    <row r="44" spans="1:6" s="35" customFormat="1" ht="21.75" customHeight="1">
      <c r="A44" s="47"/>
      <c r="B44" s="34">
        <v>6500</v>
      </c>
      <c r="C44" s="371" t="s">
        <v>24</v>
      </c>
      <c r="D44" s="372"/>
      <c r="E44" s="29">
        <f>E45+E46+E47</f>
        <v>22769000</v>
      </c>
      <c r="F44" s="29">
        <f>F45+F46+F47</f>
        <v>22769000</v>
      </c>
    </row>
    <row r="45" spans="1:6" s="37" customFormat="1" ht="21.75" customHeight="1">
      <c r="A45" s="31"/>
      <c r="B45" s="36">
        <v>6501</v>
      </c>
      <c r="C45" s="339" t="s">
        <v>25</v>
      </c>
      <c r="D45" s="340"/>
      <c r="E45" s="32">
        <v>13705900</v>
      </c>
      <c r="F45" s="32">
        <v>13705900</v>
      </c>
    </row>
    <row r="46" spans="1:6" s="37" customFormat="1" ht="21.75" customHeight="1">
      <c r="A46" s="31"/>
      <c r="B46" s="36">
        <v>6502</v>
      </c>
      <c r="C46" s="339" t="s">
        <v>35</v>
      </c>
      <c r="D46" s="340"/>
      <c r="E46" s="32">
        <v>9063100</v>
      </c>
      <c r="F46" s="32">
        <v>9063100</v>
      </c>
    </row>
    <row r="47" spans="1:6" s="37" customFormat="1" ht="21.75" customHeight="1">
      <c r="A47" s="31"/>
      <c r="B47" s="36">
        <v>6504</v>
      </c>
      <c r="C47" s="339" t="s">
        <v>35</v>
      </c>
      <c r="D47" s="340"/>
      <c r="E47" s="32"/>
      <c r="F47" s="32"/>
    </row>
    <row r="48" spans="1:6" s="37" customFormat="1" ht="21.75" customHeight="1">
      <c r="A48" s="31"/>
      <c r="B48" s="38">
        <v>6550</v>
      </c>
      <c r="C48" s="346" t="s">
        <v>26</v>
      </c>
      <c r="D48" s="347"/>
      <c r="E48" s="39">
        <f>E49+E50+E51+E52</f>
        <v>53449200</v>
      </c>
      <c r="F48" s="39">
        <f>F49+F50+F51+F52</f>
        <v>53449200</v>
      </c>
    </row>
    <row r="49" spans="1:6" s="37" customFormat="1" ht="21.75" customHeight="1">
      <c r="A49" s="31"/>
      <c r="B49" s="36">
        <v>6551</v>
      </c>
      <c r="C49" s="339" t="s">
        <v>36</v>
      </c>
      <c r="D49" s="340"/>
      <c r="E49" s="32">
        <v>10564000</v>
      </c>
      <c r="F49" s="32">
        <v>10564000</v>
      </c>
    </row>
    <row r="50" spans="1:6" s="37" customFormat="1" ht="21.75" customHeight="1">
      <c r="A50" s="31"/>
      <c r="B50" s="36">
        <v>6552</v>
      </c>
      <c r="C50" s="339" t="s">
        <v>37</v>
      </c>
      <c r="D50" s="340"/>
      <c r="E50" s="32">
        <v>16655200</v>
      </c>
      <c r="F50" s="32">
        <v>16655200</v>
      </c>
    </row>
    <row r="51" spans="1:6" s="37" customFormat="1" ht="21.75" customHeight="1">
      <c r="A51" s="31"/>
      <c r="B51" s="36">
        <v>6553</v>
      </c>
      <c r="C51" s="339" t="s">
        <v>27</v>
      </c>
      <c r="D51" s="340"/>
      <c r="E51" s="32">
        <v>18050000</v>
      </c>
      <c r="F51" s="32">
        <v>18050000</v>
      </c>
    </row>
    <row r="52" spans="1:6" s="37" customFormat="1" ht="21.75" customHeight="1">
      <c r="A52" s="31"/>
      <c r="B52" s="36">
        <v>6599</v>
      </c>
      <c r="C52" s="339" t="s">
        <v>28</v>
      </c>
      <c r="D52" s="340"/>
      <c r="E52" s="32">
        <v>8180000</v>
      </c>
      <c r="F52" s="32">
        <v>8180000</v>
      </c>
    </row>
    <row r="53" spans="1:6" s="37" customFormat="1" ht="21.75" customHeight="1">
      <c r="A53" s="31"/>
      <c r="B53" s="38">
        <v>6600</v>
      </c>
      <c r="C53" s="346" t="s">
        <v>29</v>
      </c>
      <c r="D53" s="347"/>
      <c r="E53" s="39">
        <f>E54+E55+E56+E57+E58</f>
        <v>8939500</v>
      </c>
      <c r="F53" s="39">
        <f>F54+F55+F56+F57+F58</f>
        <v>8939500</v>
      </c>
    </row>
    <row r="54" spans="1:6" s="37" customFormat="1" ht="21.75" customHeight="1">
      <c r="A54" s="31"/>
      <c r="B54" s="36">
        <v>6601</v>
      </c>
      <c r="C54" s="339" t="s">
        <v>122</v>
      </c>
      <c r="D54" s="340"/>
      <c r="E54" s="32">
        <v>5561000</v>
      </c>
      <c r="F54" s="32">
        <v>5561000</v>
      </c>
    </row>
    <row r="55" spans="1:6" s="37" customFormat="1" ht="21.75" customHeight="1">
      <c r="A55" s="31"/>
      <c r="B55" s="36">
        <v>6603</v>
      </c>
      <c r="C55" s="339" t="s">
        <v>57</v>
      </c>
      <c r="D55" s="340"/>
      <c r="E55" s="32">
        <v>0</v>
      </c>
      <c r="F55" s="32">
        <v>0</v>
      </c>
    </row>
    <row r="56" spans="1:6" s="37" customFormat="1" ht="21.75" customHeight="1">
      <c r="A56" s="31"/>
      <c r="B56" s="36">
        <v>6612</v>
      </c>
      <c r="C56" s="339" t="s">
        <v>123</v>
      </c>
      <c r="D56" s="340"/>
      <c r="E56" s="32">
        <v>0</v>
      </c>
      <c r="F56" s="32">
        <v>0</v>
      </c>
    </row>
    <row r="57" spans="1:6" s="37" customFormat="1" ht="21.75" customHeight="1">
      <c r="A57" s="31"/>
      <c r="B57" s="36">
        <v>6615</v>
      </c>
      <c r="C57" s="339" t="s">
        <v>124</v>
      </c>
      <c r="D57" s="340"/>
      <c r="E57" s="32">
        <v>459800</v>
      </c>
      <c r="F57" s="32">
        <v>459800</v>
      </c>
    </row>
    <row r="58" spans="1:6" s="37" customFormat="1" ht="21.75" customHeight="1">
      <c r="A58" s="31"/>
      <c r="B58" s="36">
        <v>6617</v>
      </c>
      <c r="C58" s="339" t="s">
        <v>125</v>
      </c>
      <c r="D58" s="340"/>
      <c r="E58" s="32">
        <v>2918700</v>
      </c>
      <c r="F58" s="32">
        <v>2918700</v>
      </c>
    </row>
    <row r="59" spans="1:6" s="37" customFormat="1" ht="21.75" customHeight="1">
      <c r="A59" s="31"/>
      <c r="B59" s="38">
        <v>6650</v>
      </c>
      <c r="C59" s="346" t="s">
        <v>58</v>
      </c>
      <c r="D59" s="347"/>
      <c r="E59" s="39">
        <f>E60</f>
        <v>0</v>
      </c>
      <c r="F59" s="39">
        <f>F60</f>
        <v>0</v>
      </c>
    </row>
    <row r="60" spans="1:6" s="37" customFormat="1" ht="21.75" customHeight="1">
      <c r="A60" s="31"/>
      <c r="B60" s="36">
        <v>6699</v>
      </c>
      <c r="C60" s="339" t="s">
        <v>59</v>
      </c>
      <c r="D60" s="340"/>
      <c r="E60" s="32">
        <v>0</v>
      </c>
      <c r="F60" s="32">
        <v>0</v>
      </c>
    </row>
    <row r="61" spans="1:6" s="37" customFormat="1" ht="21.75" customHeight="1">
      <c r="A61" s="31"/>
      <c r="B61" s="38">
        <v>6700</v>
      </c>
      <c r="C61" s="346" t="s">
        <v>69</v>
      </c>
      <c r="D61" s="347"/>
      <c r="E61" s="39">
        <f>E65</f>
        <v>12120000</v>
      </c>
      <c r="F61" s="39">
        <f>F65</f>
        <v>12120000</v>
      </c>
    </row>
    <row r="62" spans="1:6" s="37" customFormat="1" ht="21.75" customHeight="1">
      <c r="A62" s="31"/>
      <c r="B62" s="36">
        <v>6701</v>
      </c>
      <c r="C62" s="339" t="s">
        <v>60</v>
      </c>
      <c r="D62" s="340"/>
      <c r="E62" s="32">
        <v>0</v>
      </c>
      <c r="F62" s="32">
        <v>0</v>
      </c>
    </row>
    <row r="63" spans="1:6" s="37" customFormat="1" ht="21.75" customHeight="1">
      <c r="A63" s="31"/>
      <c r="B63" s="36">
        <v>6702</v>
      </c>
      <c r="C63" s="339" t="s">
        <v>61</v>
      </c>
      <c r="D63" s="340"/>
      <c r="E63" s="32">
        <v>0</v>
      </c>
      <c r="F63" s="32">
        <v>0</v>
      </c>
    </row>
    <row r="64" spans="1:6" s="37" customFormat="1" ht="21.75" customHeight="1">
      <c r="A64" s="31"/>
      <c r="B64" s="36">
        <v>6703</v>
      </c>
      <c r="C64" s="76" t="s">
        <v>78</v>
      </c>
      <c r="D64" s="75"/>
      <c r="E64" s="32">
        <v>0</v>
      </c>
      <c r="F64" s="32">
        <v>0</v>
      </c>
    </row>
    <row r="65" spans="1:6" s="37" customFormat="1" ht="21.75" customHeight="1">
      <c r="A65" s="31"/>
      <c r="B65" s="36">
        <v>6704</v>
      </c>
      <c r="C65" s="339" t="s">
        <v>62</v>
      </c>
      <c r="D65" s="340"/>
      <c r="E65" s="32">
        <v>12120000</v>
      </c>
      <c r="F65" s="32">
        <v>12120000</v>
      </c>
    </row>
    <row r="66" spans="1:6" s="37" customFormat="1" ht="21.75" customHeight="1">
      <c r="A66" s="31"/>
      <c r="B66" s="38">
        <v>6750</v>
      </c>
      <c r="C66" s="346" t="s">
        <v>63</v>
      </c>
      <c r="D66" s="347"/>
      <c r="E66" s="39">
        <f>E67+E68</f>
        <v>0</v>
      </c>
      <c r="F66" s="39">
        <f>F67+F68</f>
        <v>0</v>
      </c>
    </row>
    <row r="67" spans="1:6" s="37" customFormat="1" ht="21.75" customHeight="1">
      <c r="A67" s="31"/>
      <c r="B67" s="77">
        <v>6751</v>
      </c>
      <c r="C67" s="78" t="s">
        <v>79</v>
      </c>
      <c r="D67" s="79"/>
      <c r="E67" s="32">
        <v>0</v>
      </c>
      <c r="F67" s="32">
        <v>0</v>
      </c>
    </row>
    <row r="68" spans="1:6" s="37" customFormat="1" ht="21.75" customHeight="1">
      <c r="A68" s="31"/>
      <c r="B68" s="36">
        <v>6799</v>
      </c>
      <c r="C68" s="339" t="s">
        <v>64</v>
      </c>
      <c r="D68" s="340"/>
      <c r="E68" s="32">
        <v>0</v>
      </c>
      <c r="F68" s="32">
        <v>0</v>
      </c>
    </row>
    <row r="69" spans="1:6" s="37" customFormat="1" ht="21.75" customHeight="1">
      <c r="A69" s="31"/>
      <c r="B69" s="38">
        <v>6900</v>
      </c>
      <c r="C69" s="346" t="s">
        <v>30</v>
      </c>
      <c r="D69" s="347"/>
      <c r="E69" s="39">
        <f>E70+E71+E72+E73+E74</f>
        <v>16993400</v>
      </c>
      <c r="F69" s="39">
        <f>F70+F71+F72+F73+F74</f>
        <v>16993400</v>
      </c>
    </row>
    <row r="70" spans="1:6" s="37" customFormat="1" ht="21.75" customHeight="1">
      <c r="A70" s="31"/>
      <c r="B70" s="48">
        <v>6907</v>
      </c>
      <c r="C70" s="339" t="s">
        <v>116</v>
      </c>
      <c r="D70" s="340"/>
      <c r="E70" s="32">
        <v>0</v>
      </c>
      <c r="F70" s="32">
        <v>0</v>
      </c>
    </row>
    <row r="71" spans="1:6" s="37" customFormat="1" ht="21.75" customHeight="1">
      <c r="A71" s="31"/>
      <c r="B71" s="48">
        <v>6912</v>
      </c>
      <c r="C71" s="339" t="s">
        <v>87</v>
      </c>
      <c r="D71" s="340"/>
      <c r="E71" s="32">
        <v>10350000</v>
      </c>
      <c r="F71" s="32">
        <v>10350000</v>
      </c>
    </row>
    <row r="72" spans="1:6" s="37" customFormat="1" ht="21.75" customHeight="1">
      <c r="A72" s="31"/>
      <c r="B72" s="48">
        <v>6917</v>
      </c>
      <c r="C72" s="76" t="s">
        <v>80</v>
      </c>
      <c r="D72" s="75"/>
      <c r="E72" s="32">
        <v>5000000</v>
      </c>
      <c r="F72" s="32">
        <v>5000000</v>
      </c>
    </row>
    <row r="73" spans="1:6" s="37" customFormat="1" ht="21.75" customHeight="1">
      <c r="A73" s="31"/>
      <c r="B73" s="48">
        <v>6921</v>
      </c>
      <c r="C73" s="339" t="s">
        <v>117</v>
      </c>
      <c r="D73" s="340"/>
      <c r="E73" s="32">
        <v>0</v>
      </c>
      <c r="F73" s="32">
        <v>0</v>
      </c>
    </row>
    <row r="74" spans="1:6" s="37" customFormat="1" ht="21.75" customHeight="1">
      <c r="A74" s="31"/>
      <c r="B74" s="48">
        <v>6949</v>
      </c>
      <c r="C74" s="339" t="s">
        <v>31</v>
      </c>
      <c r="D74" s="340"/>
      <c r="E74" s="32">
        <v>1643400</v>
      </c>
      <c r="F74" s="32">
        <v>1643400</v>
      </c>
    </row>
    <row r="75" spans="1:6" s="131" customFormat="1" ht="21.75" customHeight="1">
      <c r="A75" s="128"/>
      <c r="B75" s="129">
        <v>7000</v>
      </c>
      <c r="C75" s="389" t="s">
        <v>38</v>
      </c>
      <c r="D75" s="390"/>
      <c r="E75" s="130">
        <f>E76+E77+E78+E79+E80+E81</f>
        <v>42355300</v>
      </c>
      <c r="F75" s="130">
        <f>F76+F77+F78+F79+F80+F81</f>
        <v>42355300</v>
      </c>
    </row>
    <row r="76" spans="1:6" s="35" customFormat="1" ht="21.75" customHeight="1">
      <c r="A76" s="30"/>
      <c r="B76" s="127">
        <v>7001</v>
      </c>
      <c r="C76" s="364" t="s">
        <v>118</v>
      </c>
      <c r="D76" s="365"/>
      <c r="E76" s="126">
        <v>0</v>
      </c>
      <c r="F76" s="126">
        <v>0</v>
      </c>
    </row>
    <row r="77" spans="1:6" s="37" customFormat="1" ht="21.75" customHeight="1">
      <c r="A77" s="31"/>
      <c r="B77" s="48">
        <v>7002</v>
      </c>
      <c r="C77" s="339" t="s">
        <v>65</v>
      </c>
      <c r="D77" s="340"/>
      <c r="E77" s="32">
        <v>0</v>
      </c>
      <c r="F77" s="32">
        <v>0</v>
      </c>
    </row>
    <row r="78" spans="1:6" s="37" customFormat="1" ht="21.75" customHeight="1">
      <c r="A78" s="31"/>
      <c r="B78" s="48">
        <v>7003</v>
      </c>
      <c r="C78" s="339" t="s">
        <v>119</v>
      </c>
      <c r="D78" s="340"/>
      <c r="E78" s="32">
        <v>3426500</v>
      </c>
      <c r="F78" s="32">
        <v>3426500</v>
      </c>
    </row>
    <row r="79" spans="1:6" s="37" customFormat="1" ht="21.75" customHeight="1">
      <c r="A79" s="31"/>
      <c r="B79" s="48">
        <v>7004</v>
      </c>
      <c r="C79" s="339" t="s">
        <v>81</v>
      </c>
      <c r="D79" s="340"/>
      <c r="E79" s="32">
        <v>0</v>
      </c>
      <c r="F79" s="32">
        <v>0</v>
      </c>
    </row>
    <row r="80" spans="1:6" s="37" customFormat="1" ht="21.75" customHeight="1">
      <c r="A80" s="31"/>
      <c r="B80" s="48">
        <v>7006</v>
      </c>
      <c r="C80" s="339" t="s">
        <v>120</v>
      </c>
      <c r="D80" s="340"/>
      <c r="E80" s="32">
        <v>15126600</v>
      </c>
      <c r="F80" s="32">
        <v>15126600</v>
      </c>
    </row>
    <row r="81" spans="1:6" s="44" customFormat="1" ht="21.75" customHeight="1">
      <c r="A81" s="41"/>
      <c r="B81" s="49">
        <v>7049</v>
      </c>
      <c r="C81" s="341" t="s">
        <v>121</v>
      </c>
      <c r="D81" s="342"/>
      <c r="E81" s="43">
        <v>23802200</v>
      </c>
      <c r="F81" s="43">
        <v>23802200</v>
      </c>
    </row>
    <row r="82" spans="1:6" s="46" customFormat="1" ht="21.75" customHeight="1">
      <c r="A82" s="45"/>
      <c r="B82" s="343" t="s">
        <v>39</v>
      </c>
      <c r="C82" s="344"/>
      <c r="D82" s="345"/>
      <c r="E82" s="14">
        <f>E83</f>
        <v>1000000</v>
      </c>
      <c r="F82" s="14">
        <f>F83</f>
        <v>1000000</v>
      </c>
    </row>
    <row r="83" spans="1:6" s="37" customFormat="1" ht="21.75" customHeight="1">
      <c r="A83" s="31"/>
      <c r="B83" s="38">
        <v>9000</v>
      </c>
      <c r="C83" s="346" t="s">
        <v>40</v>
      </c>
      <c r="D83" s="347"/>
      <c r="E83" s="39">
        <f>E84</f>
        <v>1000000</v>
      </c>
      <c r="F83" s="39">
        <f>F84</f>
        <v>1000000</v>
      </c>
    </row>
    <row r="84" spans="1:6" s="37" customFormat="1" ht="21.75" customHeight="1">
      <c r="A84" s="31"/>
      <c r="B84" s="48">
        <v>9003</v>
      </c>
      <c r="C84" s="339" t="s">
        <v>179</v>
      </c>
      <c r="D84" s="340"/>
      <c r="E84" s="32">
        <v>1000000</v>
      </c>
      <c r="F84" s="32">
        <v>1000000</v>
      </c>
    </row>
    <row r="85" spans="1:6" s="37" customFormat="1" ht="21.75" customHeight="1">
      <c r="A85" s="31"/>
      <c r="B85" s="38">
        <v>9050</v>
      </c>
      <c r="C85" s="346" t="s">
        <v>40</v>
      </c>
      <c r="D85" s="347"/>
      <c r="E85" s="39">
        <f>E86+E87</f>
        <v>0</v>
      </c>
      <c r="F85" s="39">
        <f>F86+F87</f>
        <v>0</v>
      </c>
    </row>
    <row r="86" spans="1:6" s="37" customFormat="1" ht="21.75" customHeight="1">
      <c r="A86" s="31"/>
      <c r="B86" s="48">
        <v>9062</v>
      </c>
      <c r="C86" s="339" t="s">
        <v>87</v>
      </c>
      <c r="D86" s="340"/>
      <c r="E86" s="32">
        <v>0</v>
      </c>
      <c r="F86" s="32">
        <v>0</v>
      </c>
    </row>
    <row r="87" spans="1:6" s="37" customFormat="1" ht="21.75" customHeight="1">
      <c r="A87" s="31"/>
      <c r="B87" s="49">
        <v>9099</v>
      </c>
      <c r="C87" s="341" t="s">
        <v>129</v>
      </c>
      <c r="D87" s="342"/>
      <c r="E87" s="32">
        <v>0</v>
      </c>
      <c r="F87" s="32">
        <v>0</v>
      </c>
    </row>
    <row r="88" spans="1:6" s="46" customFormat="1" ht="21.75" customHeight="1">
      <c r="A88" s="45"/>
      <c r="B88" s="343" t="s">
        <v>41</v>
      </c>
      <c r="C88" s="344"/>
      <c r="D88" s="345"/>
      <c r="E88" s="14">
        <f>E89+E93</f>
        <v>26325000</v>
      </c>
      <c r="F88" s="14">
        <f>F89+F93</f>
        <v>26325000</v>
      </c>
    </row>
    <row r="89" spans="1:6" s="46" customFormat="1" ht="21.75" customHeight="1">
      <c r="A89" s="45"/>
      <c r="B89" s="50">
        <v>7750</v>
      </c>
      <c r="C89" s="348" t="s">
        <v>42</v>
      </c>
      <c r="D89" s="349"/>
      <c r="E89" s="14">
        <f>E90+E91+E92</f>
        <v>0</v>
      </c>
      <c r="F89" s="14">
        <f>F90+F91+F92</f>
        <v>0</v>
      </c>
    </row>
    <row r="90" spans="1:6" s="35" customFormat="1" ht="21.75" customHeight="1">
      <c r="A90" s="47"/>
      <c r="B90" s="51">
        <v>7758</v>
      </c>
      <c r="C90" s="388" t="s">
        <v>130</v>
      </c>
      <c r="D90" s="351"/>
      <c r="E90" s="52">
        <v>0</v>
      </c>
      <c r="F90" s="52">
        <v>0</v>
      </c>
    </row>
    <row r="91" spans="1:6" s="37" customFormat="1" ht="21.75" customHeight="1">
      <c r="A91" s="31"/>
      <c r="B91" s="48">
        <v>7761</v>
      </c>
      <c r="C91" s="339" t="s">
        <v>66</v>
      </c>
      <c r="D91" s="340"/>
      <c r="E91" s="32">
        <v>0</v>
      </c>
      <c r="F91" s="32">
        <v>0</v>
      </c>
    </row>
    <row r="92" spans="1:6" s="44" customFormat="1" ht="21.75" customHeight="1">
      <c r="A92" s="69"/>
      <c r="B92" s="80">
        <v>7799</v>
      </c>
      <c r="C92" s="352" t="s">
        <v>131</v>
      </c>
      <c r="D92" s="353"/>
      <c r="E92" s="81">
        <v>0</v>
      </c>
      <c r="F92" s="81">
        <v>0</v>
      </c>
    </row>
    <row r="93" spans="2:6" s="13" customFormat="1" ht="33.75" customHeight="1">
      <c r="B93" s="50">
        <v>7950</v>
      </c>
      <c r="C93" s="354" t="s">
        <v>82</v>
      </c>
      <c r="D93" s="355"/>
      <c r="E93" s="14">
        <f>E94+E95</f>
        <v>26325000</v>
      </c>
      <c r="F93" s="14">
        <f>F94+F95</f>
        <v>26325000</v>
      </c>
    </row>
    <row r="94" spans="2:6" s="47" customFormat="1" ht="21.75" customHeight="1">
      <c r="B94" s="51">
        <v>7952</v>
      </c>
      <c r="C94" s="367" t="s">
        <v>83</v>
      </c>
      <c r="D94" s="367"/>
      <c r="E94" s="52">
        <v>9300000</v>
      </c>
      <c r="F94" s="52">
        <v>9300000</v>
      </c>
    </row>
    <row r="95" spans="2:6" s="41" customFormat="1" ht="21.75" customHeight="1">
      <c r="B95" s="49">
        <v>7953</v>
      </c>
      <c r="C95" s="360" t="s">
        <v>133</v>
      </c>
      <c r="D95" s="360"/>
      <c r="E95" s="43">
        <v>17025000</v>
      </c>
      <c r="F95" s="43">
        <v>17025000</v>
      </c>
    </row>
    <row r="96" spans="1:6" ht="6" customHeight="1">
      <c r="A96" s="315"/>
      <c r="B96" s="315"/>
      <c r="C96" s="315"/>
      <c r="D96" s="315"/>
      <c r="E96" s="315"/>
      <c r="F96" s="315"/>
    </row>
    <row r="97" spans="2:6" ht="18.75" customHeight="1">
      <c r="B97" s="323" t="s">
        <v>180</v>
      </c>
      <c r="C97" s="323"/>
      <c r="D97" s="323"/>
      <c r="E97" s="323"/>
      <c r="F97" s="323"/>
    </row>
    <row r="98" spans="2:6" ht="21" customHeight="1">
      <c r="B98" s="306" t="s">
        <v>169</v>
      </c>
      <c r="C98" s="306"/>
      <c r="D98" s="306" t="s">
        <v>51</v>
      </c>
      <c r="E98" s="306"/>
      <c r="F98" s="306"/>
    </row>
    <row r="99" ht="21" customHeight="1"/>
    <row r="100" ht="18" customHeight="1"/>
    <row r="101" ht="21" customHeight="1"/>
    <row r="102" spans="2:6" ht="21" customHeight="1">
      <c r="B102" s="368" t="s">
        <v>170</v>
      </c>
      <c r="C102" s="368"/>
      <c r="D102" s="368"/>
      <c r="E102" s="368"/>
      <c r="F102" s="368"/>
    </row>
    <row r="103" spans="5:6" ht="21" customHeight="1">
      <c r="E103" s="309"/>
      <c r="F103" s="309"/>
    </row>
  </sheetData>
  <sheetProtection/>
  <mergeCells count="95">
    <mergeCell ref="C35:D35"/>
    <mergeCell ref="C85:D85"/>
    <mergeCell ref="C86:D86"/>
    <mergeCell ref="B88:D88"/>
    <mergeCell ref="C70:D70"/>
    <mergeCell ref="C77:D77"/>
    <mergeCell ref="C79:D79"/>
    <mergeCell ref="C75:D75"/>
    <mergeCell ref="C71:D71"/>
    <mergeCell ref="C76:D76"/>
    <mergeCell ref="E103:F103"/>
    <mergeCell ref="C89:D89"/>
    <mergeCell ref="C90:D90"/>
    <mergeCell ref="C91:D91"/>
    <mergeCell ref="C92:D92"/>
    <mergeCell ref="C94:D94"/>
    <mergeCell ref="B98:C98"/>
    <mergeCell ref="B97:F97"/>
    <mergeCell ref="B102:F102"/>
    <mergeCell ref="C95:D95"/>
    <mergeCell ref="C68:D68"/>
    <mergeCell ref="D98:F98"/>
    <mergeCell ref="B82:D82"/>
    <mergeCell ref="C87:D87"/>
    <mergeCell ref="C78:D78"/>
    <mergeCell ref="C80:D80"/>
    <mergeCell ref="A96:F96"/>
    <mergeCell ref="C93:D93"/>
    <mergeCell ref="C73:D73"/>
    <mergeCell ref="C74:D74"/>
    <mergeCell ref="C81:D81"/>
    <mergeCell ref="C83:D83"/>
    <mergeCell ref="C84:D84"/>
    <mergeCell ref="B14:D14"/>
    <mergeCell ref="C28:D28"/>
    <mergeCell ref="C22:D22"/>
    <mergeCell ref="C23:D23"/>
    <mergeCell ref="C26:D26"/>
    <mergeCell ref="C27:D27"/>
    <mergeCell ref="B15:D15"/>
    <mergeCell ref="C34:D34"/>
    <mergeCell ref="C41:D41"/>
    <mergeCell ref="C48:D48"/>
    <mergeCell ref="B16:D16"/>
    <mergeCell ref="C30:D30"/>
    <mergeCell ref="C29:D29"/>
    <mergeCell ref="C31:D31"/>
    <mergeCell ref="C37:D37"/>
    <mergeCell ref="C36:D36"/>
    <mergeCell ref="C32:D32"/>
    <mergeCell ref="B18:D18"/>
    <mergeCell ref="A7:F7"/>
    <mergeCell ref="B11:D11"/>
    <mergeCell ref="C21:D21"/>
    <mergeCell ref="B20:D20"/>
    <mergeCell ref="C25:D25"/>
    <mergeCell ref="A8:F8"/>
    <mergeCell ref="A9:F9"/>
    <mergeCell ref="B13:D13"/>
    <mergeCell ref="C55:D55"/>
    <mergeCell ref="A2:F2"/>
    <mergeCell ref="A3:F3"/>
    <mergeCell ref="A4:F4"/>
    <mergeCell ref="B19:D19"/>
    <mergeCell ref="B12:D12"/>
    <mergeCell ref="B17:D17"/>
    <mergeCell ref="A5:F5"/>
    <mergeCell ref="A6:F6"/>
    <mergeCell ref="C33:D33"/>
    <mergeCell ref="C38:D38"/>
    <mergeCell ref="C39:D39"/>
    <mergeCell ref="B43:D43"/>
    <mergeCell ref="C42:D42"/>
    <mergeCell ref="C40:D40"/>
    <mergeCell ref="C44:D44"/>
    <mergeCell ref="C46:D46"/>
    <mergeCell ref="C49:D49"/>
    <mergeCell ref="C66:D66"/>
    <mergeCell ref="C45:D45"/>
    <mergeCell ref="C54:D54"/>
    <mergeCell ref="C50:D50"/>
    <mergeCell ref="C51:D51"/>
    <mergeCell ref="C53:D53"/>
    <mergeCell ref="C47:D47"/>
    <mergeCell ref="C52:D52"/>
    <mergeCell ref="C69:D69"/>
    <mergeCell ref="C60:D60"/>
    <mergeCell ref="C65:D65"/>
    <mergeCell ref="C56:D56"/>
    <mergeCell ref="C57:D57"/>
    <mergeCell ref="C58:D58"/>
    <mergeCell ref="C62:D62"/>
    <mergeCell ref="C63:D63"/>
    <mergeCell ref="C59:D59"/>
    <mergeCell ref="C61:D61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27">
      <selection activeCell="B109" sqref="B109:C109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68" t="s">
        <v>10</v>
      </c>
    </row>
    <row r="2" spans="1:6" ht="18" customHeight="1">
      <c r="A2" s="317" t="s">
        <v>168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9.75" customHeight="1">
      <c r="A4" s="319"/>
      <c r="B4" s="319"/>
      <c r="C4" s="319"/>
      <c r="D4" s="319"/>
      <c r="E4" s="319"/>
      <c r="F4" s="319"/>
    </row>
    <row r="5" spans="1:6" ht="22.5" customHeight="1">
      <c r="A5" s="380" t="s">
        <v>0</v>
      </c>
      <c r="B5" s="380"/>
      <c r="C5" s="380"/>
      <c r="D5" s="380"/>
      <c r="E5" s="380"/>
      <c r="F5" s="380"/>
    </row>
    <row r="6" spans="1:6" ht="21" customHeight="1">
      <c r="A6" s="321" t="s">
        <v>53</v>
      </c>
      <c r="B6" s="321"/>
      <c r="C6" s="321"/>
      <c r="D6" s="321"/>
      <c r="E6" s="321"/>
      <c r="F6" s="321"/>
    </row>
    <row r="7" spans="1:6" ht="21" customHeight="1">
      <c r="A7" s="322" t="s">
        <v>162</v>
      </c>
      <c r="B7" s="322"/>
      <c r="C7" s="322"/>
      <c r="D7" s="322"/>
      <c r="E7" s="322"/>
      <c r="F7" s="322"/>
    </row>
    <row r="8" spans="1:6" ht="21" customHeight="1">
      <c r="A8" s="329" t="s">
        <v>1</v>
      </c>
      <c r="B8" s="329"/>
      <c r="C8" s="329"/>
      <c r="D8" s="329"/>
      <c r="E8" s="329"/>
      <c r="F8" s="329"/>
    </row>
    <row r="9" spans="1:6" ht="18" customHeight="1">
      <c r="A9" s="329" t="s">
        <v>45</v>
      </c>
      <c r="B9" s="329"/>
      <c r="C9" s="329"/>
      <c r="D9" s="329"/>
      <c r="E9" s="329"/>
      <c r="F9" s="329"/>
    </row>
    <row r="10" ht="16.5" customHeight="1">
      <c r="F10" s="1" t="s">
        <v>100</v>
      </c>
    </row>
    <row r="11" spans="1:6" s="26" customFormat="1" ht="36.75" customHeight="1">
      <c r="A11" s="24" t="s">
        <v>2</v>
      </c>
      <c r="B11" s="383" t="s">
        <v>3</v>
      </c>
      <c r="C11" s="384"/>
      <c r="D11" s="385"/>
      <c r="E11" s="25" t="s">
        <v>52</v>
      </c>
      <c r="F11" s="27" t="s">
        <v>67</v>
      </c>
    </row>
    <row r="12" spans="1:6" s="6" customFormat="1" ht="21.75" customHeight="1">
      <c r="A12" s="8" t="s">
        <v>5</v>
      </c>
      <c r="B12" s="374" t="s">
        <v>11</v>
      </c>
      <c r="C12" s="375"/>
      <c r="D12" s="376"/>
      <c r="E12" s="14">
        <f>E13</f>
        <v>3599000000</v>
      </c>
      <c r="F12" s="14">
        <f>F13</f>
        <v>3599000000</v>
      </c>
    </row>
    <row r="13" spans="1:6" s="30" customFormat="1" ht="21.75" customHeight="1">
      <c r="A13" s="28" t="s">
        <v>9</v>
      </c>
      <c r="B13" s="382" t="s">
        <v>6</v>
      </c>
      <c r="C13" s="382"/>
      <c r="D13" s="382"/>
      <c r="E13" s="29">
        <f>E14+E15</f>
        <v>3599000000</v>
      </c>
      <c r="F13" s="29">
        <f>F14+F15</f>
        <v>3599000000</v>
      </c>
    </row>
    <row r="14" spans="2:6" s="31" customFormat="1" ht="21.75" customHeight="1">
      <c r="B14" s="386" t="s">
        <v>54</v>
      </c>
      <c r="C14" s="386"/>
      <c r="D14" s="386"/>
      <c r="E14" s="32">
        <v>3599000000</v>
      </c>
      <c r="F14" s="32">
        <v>3599000000</v>
      </c>
    </row>
    <row r="15" spans="2:6" s="69" customFormat="1" ht="21.75" customHeight="1">
      <c r="B15" s="387" t="s">
        <v>55</v>
      </c>
      <c r="C15" s="387"/>
      <c r="D15" s="387"/>
      <c r="E15" s="81">
        <v>0</v>
      </c>
      <c r="F15" s="81">
        <v>0</v>
      </c>
    </row>
    <row r="16" spans="2:6" s="13" customFormat="1" ht="21.75" customHeight="1">
      <c r="B16" s="361" t="s">
        <v>164</v>
      </c>
      <c r="C16" s="361"/>
      <c r="D16" s="361"/>
      <c r="E16" s="14">
        <v>1828028562</v>
      </c>
      <c r="F16" s="14">
        <v>1828028562</v>
      </c>
    </row>
    <row r="17" spans="1:6" s="6" customFormat="1" ht="21.75" customHeight="1">
      <c r="A17" s="146" t="s">
        <v>7</v>
      </c>
      <c r="B17" s="391" t="s">
        <v>12</v>
      </c>
      <c r="C17" s="392"/>
      <c r="D17" s="393"/>
      <c r="E17" s="147">
        <f>E18</f>
        <v>1770971438</v>
      </c>
      <c r="F17" s="147">
        <f>F18</f>
        <v>1770971438</v>
      </c>
    </row>
    <row r="18" spans="1:6" s="22" customFormat="1" ht="21.75" customHeight="1">
      <c r="A18" s="12" t="s">
        <v>9</v>
      </c>
      <c r="B18" s="343" t="s">
        <v>6</v>
      </c>
      <c r="C18" s="344"/>
      <c r="D18" s="345"/>
      <c r="E18" s="14">
        <f>E19+E95</f>
        <v>1770971438</v>
      </c>
      <c r="F18" s="14">
        <f>F19+F95</f>
        <v>1770971438</v>
      </c>
    </row>
    <row r="19" spans="1:6" s="22" customFormat="1" ht="21.75" customHeight="1">
      <c r="A19" s="12" t="s">
        <v>75</v>
      </c>
      <c r="B19" s="373" t="s">
        <v>54</v>
      </c>
      <c r="C19" s="373"/>
      <c r="D19" s="373"/>
      <c r="E19" s="14">
        <f>E20+E43+E83+E87</f>
        <v>1770971438</v>
      </c>
      <c r="F19" s="14">
        <f>F20+F43+F83+F87</f>
        <v>1770971438</v>
      </c>
    </row>
    <row r="20" spans="1:6" s="22" customFormat="1" ht="21.75" customHeight="1">
      <c r="A20" s="12"/>
      <c r="B20" s="343" t="s">
        <v>43</v>
      </c>
      <c r="C20" s="344"/>
      <c r="D20" s="345"/>
      <c r="E20" s="14">
        <f>E21+E25+E27+E36+E38</f>
        <v>1514952638</v>
      </c>
      <c r="F20" s="14">
        <f>F21+F25+F27+F36+F38</f>
        <v>1514952638</v>
      </c>
    </row>
    <row r="21" spans="1:6" s="35" customFormat="1" ht="21.75" customHeight="1">
      <c r="A21" s="33"/>
      <c r="B21" s="34">
        <v>6000</v>
      </c>
      <c r="C21" s="371" t="s">
        <v>13</v>
      </c>
      <c r="D21" s="372"/>
      <c r="E21" s="29">
        <f>E22+E23+E24</f>
        <v>855814900</v>
      </c>
      <c r="F21" s="29">
        <f>F22+F23+F24</f>
        <v>855814900</v>
      </c>
    </row>
    <row r="22" spans="1:6" s="37" customFormat="1" ht="21.75" customHeight="1">
      <c r="A22" s="31"/>
      <c r="B22" s="36">
        <v>6001</v>
      </c>
      <c r="C22" s="339" t="s">
        <v>126</v>
      </c>
      <c r="D22" s="340"/>
      <c r="E22" s="32">
        <v>798690900</v>
      </c>
      <c r="F22" s="32">
        <v>798690900</v>
      </c>
    </row>
    <row r="23" spans="1:6" s="37" customFormat="1" ht="21.75" customHeight="1">
      <c r="A23" s="31"/>
      <c r="B23" s="36">
        <v>6003</v>
      </c>
      <c r="C23" s="339" t="s">
        <v>127</v>
      </c>
      <c r="D23" s="340"/>
      <c r="E23" s="32">
        <v>57124000</v>
      </c>
      <c r="F23" s="32">
        <v>57124000</v>
      </c>
    </row>
    <row r="24" spans="1:6" s="37" customFormat="1" ht="21.75" customHeight="1">
      <c r="A24" s="31"/>
      <c r="B24" s="36">
        <v>6049</v>
      </c>
      <c r="C24" s="76" t="s">
        <v>115</v>
      </c>
      <c r="D24" s="75"/>
      <c r="E24" s="32">
        <v>0</v>
      </c>
      <c r="F24" s="32">
        <v>0</v>
      </c>
    </row>
    <row r="25" spans="1:6" s="37" customFormat="1" ht="21.75" customHeight="1">
      <c r="A25" s="31"/>
      <c r="B25" s="38">
        <v>6050</v>
      </c>
      <c r="C25" s="346" t="s">
        <v>32</v>
      </c>
      <c r="D25" s="347"/>
      <c r="E25" s="39">
        <f>E26</f>
        <v>18000000</v>
      </c>
      <c r="F25" s="39">
        <f>F26</f>
        <v>18000000</v>
      </c>
    </row>
    <row r="26" spans="1:6" s="37" customFormat="1" ht="21.75" customHeight="1">
      <c r="A26" s="31"/>
      <c r="B26" s="36">
        <v>6051</v>
      </c>
      <c r="C26" s="339" t="s">
        <v>128</v>
      </c>
      <c r="D26" s="340"/>
      <c r="E26" s="32">
        <v>18000000</v>
      </c>
      <c r="F26" s="32">
        <v>18000000</v>
      </c>
    </row>
    <row r="27" spans="1:6" s="37" customFormat="1" ht="21.75" customHeight="1">
      <c r="A27" s="31"/>
      <c r="B27" s="38">
        <v>6100</v>
      </c>
      <c r="C27" s="346" t="s">
        <v>14</v>
      </c>
      <c r="D27" s="347"/>
      <c r="E27" s="39">
        <f>E28+E29+E30+E31+E32+E33+E34+E35</f>
        <v>447666500</v>
      </c>
      <c r="F27" s="39">
        <f>F28+F29+F30+F31+F32+F33+F34+F35</f>
        <v>447666500</v>
      </c>
    </row>
    <row r="28" spans="1:6" s="37" customFormat="1" ht="21.75" customHeight="1">
      <c r="A28" s="31"/>
      <c r="B28" s="36">
        <v>6101</v>
      </c>
      <c r="C28" s="339" t="s">
        <v>15</v>
      </c>
      <c r="D28" s="340"/>
      <c r="E28" s="32">
        <v>13890000</v>
      </c>
      <c r="F28" s="32">
        <v>13890000</v>
      </c>
    </row>
    <row r="29" spans="1:6" s="37" customFormat="1" ht="21.75" customHeight="1">
      <c r="A29" s="31"/>
      <c r="B29" s="36">
        <v>6106</v>
      </c>
      <c r="C29" s="339" t="s">
        <v>33</v>
      </c>
      <c r="D29" s="340"/>
      <c r="E29" s="32">
        <v>19946100</v>
      </c>
      <c r="F29" s="32">
        <v>19946100</v>
      </c>
    </row>
    <row r="30" spans="1:6" s="37" customFormat="1" ht="21.75" customHeight="1">
      <c r="A30" s="31"/>
      <c r="B30" s="36">
        <v>6107</v>
      </c>
      <c r="C30" s="339" t="s">
        <v>56</v>
      </c>
      <c r="D30" s="340"/>
      <c r="E30" s="32">
        <v>0</v>
      </c>
      <c r="F30" s="32">
        <v>0</v>
      </c>
    </row>
    <row r="31" spans="1:6" s="37" customFormat="1" ht="21.75" customHeight="1">
      <c r="A31" s="31"/>
      <c r="B31" s="36">
        <v>6112</v>
      </c>
      <c r="C31" s="339" t="s">
        <v>16</v>
      </c>
      <c r="D31" s="340"/>
      <c r="E31" s="32">
        <v>242160000</v>
      </c>
      <c r="F31" s="32">
        <v>242160000</v>
      </c>
    </row>
    <row r="32" spans="1:6" s="37" customFormat="1" ht="21.75" customHeight="1">
      <c r="A32" s="31"/>
      <c r="B32" s="36">
        <v>6113</v>
      </c>
      <c r="C32" s="339" t="s">
        <v>17</v>
      </c>
      <c r="D32" s="340"/>
      <c r="E32" s="32">
        <v>0</v>
      </c>
      <c r="F32" s="32">
        <v>0</v>
      </c>
    </row>
    <row r="33" spans="1:6" s="37" customFormat="1" ht="21.75" customHeight="1">
      <c r="A33" s="31"/>
      <c r="B33" s="36">
        <v>6115</v>
      </c>
      <c r="C33" s="339" t="s">
        <v>76</v>
      </c>
      <c r="D33" s="340"/>
      <c r="E33" s="32">
        <v>167182400</v>
      </c>
      <c r="F33" s="32">
        <v>167182400</v>
      </c>
    </row>
    <row r="34" spans="1:6" s="37" customFormat="1" ht="21.75" customHeight="1">
      <c r="A34" s="31"/>
      <c r="B34" s="36">
        <v>6118</v>
      </c>
      <c r="C34" s="339" t="s">
        <v>68</v>
      </c>
      <c r="D34" s="340"/>
      <c r="E34" s="32">
        <v>0</v>
      </c>
      <c r="F34" s="32">
        <v>0</v>
      </c>
    </row>
    <row r="35" spans="1:6" s="37" customFormat="1" ht="21.75" customHeight="1">
      <c r="A35" s="31"/>
      <c r="B35" s="36">
        <v>6149</v>
      </c>
      <c r="C35" s="339" t="s">
        <v>99</v>
      </c>
      <c r="D35" s="340"/>
      <c r="E35" s="32">
        <v>4488000</v>
      </c>
      <c r="F35" s="32">
        <v>4488000</v>
      </c>
    </row>
    <row r="36" spans="1:6" s="37" customFormat="1" ht="21.75" customHeight="1">
      <c r="A36" s="31"/>
      <c r="B36" s="38">
        <v>6200</v>
      </c>
      <c r="C36" s="346" t="s">
        <v>34</v>
      </c>
      <c r="D36" s="347"/>
      <c r="E36" s="39">
        <f>E37</f>
        <v>0</v>
      </c>
      <c r="F36" s="39">
        <f>F37</f>
        <v>0</v>
      </c>
    </row>
    <row r="37" spans="1:6" s="37" customFormat="1" ht="21.75" customHeight="1">
      <c r="A37" s="31"/>
      <c r="B37" s="36">
        <v>6249</v>
      </c>
      <c r="C37" s="339" t="s">
        <v>77</v>
      </c>
      <c r="D37" s="340"/>
      <c r="E37" s="32">
        <v>0</v>
      </c>
      <c r="F37" s="32">
        <v>0</v>
      </c>
    </row>
    <row r="38" spans="1:6" s="37" customFormat="1" ht="21.75" customHeight="1">
      <c r="A38" s="31"/>
      <c r="B38" s="38">
        <v>6300</v>
      </c>
      <c r="C38" s="346" t="s">
        <v>18</v>
      </c>
      <c r="D38" s="347"/>
      <c r="E38" s="39">
        <f>E39+E40+E41+E42</f>
        <v>193471238</v>
      </c>
      <c r="F38" s="39">
        <f>F39+F40+F41+F42</f>
        <v>193471238</v>
      </c>
    </row>
    <row r="39" spans="1:6" s="87" customFormat="1" ht="21.75" customHeight="1">
      <c r="A39" s="41"/>
      <c r="B39" s="42">
        <v>6301</v>
      </c>
      <c r="C39" s="341" t="s">
        <v>19</v>
      </c>
      <c r="D39" s="342"/>
      <c r="E39" s="43">
        <v>160181038</v>
      </c>
      <c r="F39" s="43">
        <v>160181038</v>
      </c>
    </row>
    <row r="40" spans="1:6" s="35" customFormat="1" ht="21.75" customHeight="1">
      <c r="A40" s="95"/>
      <c r="B40" s="125">
        <v>6302</v>
      </c>
      <c r="C40" s="364" t="s">
        <v>20</v>
      </c>
      <c r="D40" s="365"/>
      <c r="E40" s="126">
        <v>25612800</v>
      </c>
      <c r="F40" s="126">
        <v>25612800</v>
      </c>
    </row>
    <row r="41" spans="1:6" s="37" customFormat="1" ht="21.75" customHeight="1">
      <c r="A41" s="31"/>
      <c r="B41" s="36">
        <v>6303</v>
      </c>
      <c r="C41" s="339" t="s">
        <v>21</v>
      </c>
      <c r="D41" s="340"/>
      <c r="E41" s="32">
        <v>0</v>
      </c>
      <c r="F41" s="32">
        <v>0</v>
      </c>
    </row>
    <row r="42" spans="1:6" s="37" customFormat="1" ht="21.75" customHeight="1">
      <c r="A42" s="31"/>
      <c r="B42" s="36">
        <v>6304</v>
      </c>
      <c r="C42" s="339" t="s">
        <v>22</v>
      </c>
      <c r="D42" s="340"/>
      <c r="E42" s="32">
        <v>7677400</v>
      </c>
      <c r="F42" s="32">
        <v>7677400</v>
      </c>
    </row>
    <row r="43" spans="1:6" s="46" customFormat="1" ht="21.75" customHeight="1">
      <c r="A43" s="45"/>
      <c r="B43" s="343" t="s">
        <v>23</v>
      </c>
      <c r="C43" s="344"/>
      <c r="D43" s="345"/>
      <c r="E43" s="14">
        <f>E44+E48+E53+E59+E61+E66+E69+E75</f>
        <v>56948800</v>
      </c>
      <c r="F43" s="14">
        <f>F44+F48+F53+F59+F61+F66+F69+F75</f>
        <v>56948800</v>
      </c>
    </row>
    <row r="44" spans="1:6" s="35" customFormat="1" ht="21.75" customHeight="1">
      <c r="A44" s="47"/>
      <c r="B44" s="34">
        <v>6500</v>
      </c>
      <c r="C44" s="371" t="s">
        <v>24</v>
      </c>
      <c r="D44" s="372"/>
      <c r="E44" s="29">
        <f>E45+E46+E47</f>
        <v>14127400</v>
      </c>
      <c r="F44" s="29">
        <f>F45+F46+F47</f>
        <v>14127400</v>
      </c>
    </row>
    <row r="45" spans="1:6" s="37" customFormat="1" ht="21.75" customHeight="1">
      <c r="A45" s="31"/>
      <c r="B45" s="36">
        <v>6501</v>
      </c>
      <c r="C45" s="339" t="s">
        <v>25</v>
      </c>
      <c r="D45" s="340"/>
      <c r="E45" s="32">
        <v>6585000</v>
      </c>
      <c r="F45" s="32">
        <v>6585000</v>
      </c>
    </row>
    <row r="46" spans="1:6" s="37" customFormat="1" ht="21.75" customHeight="1">
      <c r="A46" s="31"/>
      <c r="B46" s="36">
        <v>6502</v>
      </c>
      <c r="C46" s="339" t="s">
        <v>35</v>
      </c>
      <c r="D46" s="340"/>
      <c r="E46" s="32">
        <v>0</v>
      </c>
      <c r="F46" s="32">
        <v>0</v>
      </c>
    </row>
    <row r="47" spans="1:6" s="37" customFormat="1" ht="21.75" customHeight="1">
      <c r="A47" s="31"/>
      <c r="B47" s="36">
        <v>6504</v>
      </c>
      <c r="C47" s="339" t="s">
        <v>35</v>
      </c>
      <c r="D47" s="340"/>
      <c r="E47" s="32">
        <v>7542400</v>
      </c>
      <c r="F47" s="32">
        <v>7542400</v>
      </c>
    </row>
    <row r="48" spans="1:6" s="37" customFormat="1" ht="21.75" customHeight="1">
      <c r="A48" s="31"/>
      <c r="B48" s="38">
        <v>6550</v>
      </c>
      <c r="C48" s="346" t="s">
        <v>26</v>
      </c>
      <c r="D48" s="347"/>
      <c r="E48" s="39">
        <f>E49+E50+E51+E52</f>
        <v>19890000</v>
      </c>
      <c r="F48" s="39">
        <f>F49+F50+F51+F52</f>
        <v>19890000</v>
      </c>
    </row>
    <row r="49" spans="1:6" s="37" customFormat="1" ht="21.75" customHeight="1">
      <c r="A49" s="31"/>
      <c r="B49" s="36">
        <v>6551</v>
      </c>
      <c r="C49" s="339" t="s">
        <v>36</v>
      </c>
      <c r="D49" s="340"/>
      <c r="E49" s="32">
        <v>10236000</v>
      </c>
      <c r="F49" s="32">
        <v>10236000</v>
      </c>
    </row>
    <row r="50" spans="1:6" s="37" customFormat="1" ht="21.75" customHeight="1">
      <c r="A50" s="31"/>
      <c r="B50" s="36">
        <v>6552</v>
      </c>
      <c r="C50" s="339" t="s">
        <v>37</v>
      </c>
      <c r="D50" s="340"/>
      <c r="E50" s="32">
        <v>0</v>
      </c>
      <c r="F50" s="32">
        <v>0</v>
      </c>
    </row>
    <row r="51" spans="1:6" s="37" customFormat="1" ht="21.75" customHeight="1">
      <c r="A51" s="31"/>
      <c r="B51" s="36">
        <v>6553</v>
      </c>
      <c r="C51" s="339" t="s">
        <v>27</v>
      </c>
      <c r="D51" s="340"/>
      <c r="E51" s="32">
        <v>7650000</v>
      </c>
      <c r="F51" s="32">
        <v>7650000</v>
      </c>
    </row>
    <row r="52" spans="1:6" s="37" customFormat="1" ht="21.75" customHeight="1">
      <c r="A52" s="31"/>
      <c r="B52" s="36">
        <v>6599</v>
      </c>
      <c r="C52" s="339" t="s">
        <v>28</v>
      </c>
      <c r="D52" s="340"/>
      <c r="E52" s="32">
        <v>2004000</v>
      </c>
      <c r="F52" s="32">
        <v>2004000</v>
      </c>
    </row>
    <row r="53" spans="1:6" s="37" customFormat="1" ht="21.75" customHeight="1">
      <c r="A53" s="31"/>
      <c r="B53" s="38">
        <v>6600</v>
      </c>
      <c r="C53" s="346" t="s">
        <v>29</v>
      </c>
      <c r="D53" s="347"/>
      <c r="E53" s="39">
        <f>E54+E55+E56+E57+E58</f>
        <v>2965500</v>
      </c>
      <c r="F53" s="39">
        <f>F54+F55+F56+F57+F58</f>
        <v>2965500</v>
      </c>
    </row>
    <row r="54" spans="1:6" s="37" customFormat="1" ht="21.75" customHeight="1">
      <c r="A54" s="31"/>
      <c r="B54" s="36">
        <v>6601</v>
      </c>
      <c r="C54" s="339" t="s">
        <v>122</v>
      </c>
      <c r="D54" s="340"/>
      <c r="E54" s="32">
        <v>2701500</v>
      </c>
      <c r="F54" s="32">
        <v>2701500</v>
      </c>
    </row>
    <row r="55" spans="1:6" s="37" customFormat="1" ht="21.75" customHeight="1">
      <c r="A55" s="31"/>
      <c r="B55" s="36">
        <v>6603</v>
      </c>
      <c r="C55" s="339" t="s">
        <v>57</v>
      </c>
      <c r="D55" s="340"/>
      <c r="E55" s="32">
        <v>0</v>
      </c>
      <c r="F55" s="32">
        <v>0</v>
      </c>
    </row>
    <row r="56" spans="1:6" s="37" customFormat="1" ht="21.75" customHeight="1">
      <c r="A56" s="31"/>
      <c r="B56" s="36">
        <v>6612</v>
      </c>
      <c r="C56" s="339" t="s">
        <v>123</v>
      </c>
      <c r="D56" s="340"/>
      <c r="E56" s="32">
        <v>0</v>
      </c>
      <c r="F56" s="32">
        <v>0</v>
      </c>
    </row>
    <row r="57" spans="1:6" s="37" customFormat="1" ht="21.75" customHeight="1">
      <c r="A57" s="31"/>
      <c r="B57" s="36">
        <v>6615</v>
      </c>
      <c r="C57" s="339" t="s">
        <v>124</v>
      </c>
      <c r="D57" s="340"/>
      <c r="E57" s="32">
        <v>264000</v>
      </c>
      <c r="F57" s="32">
        <v>264000</v>
      </c>
    </row>
    <row r="58" spans="1:6" s="37" customFormat="1" ht="21.75" customHeight="1">
      <c r="A58" s="31"/>
      <c r="B58" s="36">
        <v>6617</v>
      </c>
      <c r="C58" s="339" t="s">
        <v>125</v>
      </c>
      <c r="D58" s="340"/>
      <c r="E58" s="32">
        <v>0</v>
      </c>
      <c r="F58" s="32">
        <v>0</v>
      </c>
    </row>
    <row r="59" spans="1:6" s="37" customFormat="1" ht="21.75" customHeight="1">
      <c r="A59" s="31"/>
      <c r="B59" s="38">
        <v>6650</v>
      </c>
      <c r="C59" s="346" t="s">
        <v>58</v>
      </c>
      <c r="D59" s="347"/>
      <c r="E59" s="39">
        <f>E60</f>
        <v>0</v>
      </c>
      <c r="F59" s="39">
        <f>F60</f>
        <v>0</v>
      </c>
    </row>
    <row r="60" spans="1:6" s="37" customFormat="1" ht="21.75" customHeight="1">
      <c r="A60" s="31"/>
      <c r="B60" s="36">
        <v>6699</v>
      </c>
      <c r="C60" s="339" t="s">
        <v>59</v>
      </c>
      <c r="D60" s="340"/>
      <c r="E60" s="32">
        <v>0</v>
      </c>
      <c r="F60" s="32">
        <v>0</v>
      </c>
    </row>
    <row r="61" spans="1:6" s="37" customFormat="1" ht="21.75" customHeight="1">
      <c r="A61" s="31"/>
      <c r="B61" s="38">
        <v>6700</v>
      </c>
      <c r="C61" s="346" t="s">
        <v>69</v>
      </c>
      <c r="D61" s="347"/>
      <c r="E61" s="39">
        <f>E62+E63+E64+E65</f>
        <v>6140000</v>
      </c>
      <c r="F61" s="39">
        <f>F62+F63+F64+F65</f>
        <v>6140000</v>
      </c>
    </row>
    <row r="62" spans="1:6" s="37" customFormat="1" ht="21.75" customHeight="1">
      <c r="A62" s="31"/>
      <c r="B62" s="36">
        <v>6701</v>
      </c>
      <c r="C62" s="339" t="s">
        <v>60</v>
      </c>
      <c r="D62" s="340"/>
      <c r="E62" s="32">
        <v>0</v>
      </c>
      <c r="F62" s="32">
        <v>0</v>
      </c>
    </row>
    <row r="63" spans="1:6" s="37" customFormat="1" ht="21.75" customHeight="1">
      <c r="A63" s="31"/>
      <c r="B63" s="36">
        <v>6702</v>
      </c>
      <c r="C63" s="339" t="s">
        <v>61</v>
      </c>
      <c r="D63" s="340"/>
      <c r="E63" s="32">
        <v>0</v>
      </c>
      <c r="F63" s="32">
        <v>0</v>
      </c>
    </row>
    <row r="64" spans="1:6" s="37" customFormat="1" ht="21.75" customHeight="1">
      <c r="A64" s="31"/>
      <c r="B64" s="36">
        <v>6703</v>
      </c>
      <c r="C64" s="76" t="s">
        <v>78</v>
      </c>
      <c r="D64" s="75"/>
      <c r="E64" s="32">
        <v>0</v>
      </c>
      <c r="F64" s="32">
        <v>0</v>
      </c>
    </row>
    <row r="65" spans="1:6" s="37" customFormat="1" ht="21.75" customHeight="1">
      <c r="A65" s="31"/>
      <c r="B65" s="36">
        <v>6704</v>
      </c>
      <c r="C65" s="339" t="s">
        <v>62</v>
      </c>
      <c r="D65" s="340"/>
      <c r="E65" s="32">
        <v>6140000</v>
      </c>
      <c r="F65" s="32">
        <v>6140000</v>
      </c>
    </row>
    <row r="66" spans="1:6" s="37" customFormat="1" ht="21.75" customHeight="1">
      <c r="A66" s="31"/>
      <c r="B66" s="38">
        <v>6750</v>
      </c>
      <c r="C66" s="346" t="s">
        <v>63</v>
      </c>
      <c r="D66" s="347"/>
      <c r="E66" s="39">
        <f>E67+E68</f>
        <v>0</v>
      </c>
      <c r="F66" s="39">
        <f>F67+F68</f>
        <v>0</v>
      </c>
    </row>
    <row r="67" spans="1:6" s="37" customFormat="1" ht="21.75" customHeight="1">
      <c r="A67" s="31"/>
      <c r="B67" s="77">
        <v>6751</v>
      </c>
      <c r="C67" s="78" t="s">
        <v>79</v>
      </c>
      <c r="D67" s="79"/>
      <c r="E67" s="32">
        <v>0</v>
      </c>
      <c r="F67" s="32">
        <v>0</v>
      </c>
    </row>
    <row r="68" spans="1:6" s="37" customFormat="1" ht="21.75" customHeight="1">
      <c r="A68" s="31"/>
      <c r="B68" s="36">
        <v>6799</v>
      </c>
      <c r="C68" s="339" t="s">
        <v>64</v>
      </c>
      <c r="D68" s="340"/>
      <c r="E68" s="32">
        <v>0</v>
      </c>
      <c r="F68" s="32">
        <v>0</v>
      </c>
    </row>
    <row r="69" spans="1:6" s="37" customFormat="1" ht="21.75" customHeight="1">
      <c r="A69" s="31"/>
      <c r="B69" s="38">
        <v>6900</v>
      </c>
      <c r="C69" s="346" t="s">
        <v>30</v>
      </c>
      <c r="D69" s="347"/>
      <c r="E69" s="39">
        <f>E70+E71+E72+E73+E74</f>
        <v>0</v>
      </c>
      <c r="F69" s="39">
        <f>F70+F71+F72+F73+F74</f>
        <v>0</v>
      </c>
    </row>
    <row r="70" spans="1:6" s="37" customFormat="1" ht="21.75" customHeight="1">
      <c r="A70" s="31"/>
      <c r="B70" s="48">
        <v>6907</v>
      </c>
      <c r="C70" s="339" t="s">
        <v>116</v>
      </c>
      <c r="D70" s="340"/>
      <c r="E70" s="32">
        <v>0</v>
      </c>
      <c r="F70" s="32">
        <v>0</v>
      </c>
    </row>
    <row r="71" spans="1:6" s="37" customFormat="1" ht="21.75" customHeight="1">
      <c r="A71" s="31"/>
      <c r="B71" s="48">
        <v>6912</v>
      </c>
      <c r="C71" s="339" t="s">
        <v>87</v>
      </c>
      <c r="D71" s="340"/>
      <c r="E71" s="32">
        <v>0</v>
      </c>
      <c r="F71" s="32">
        <v>0</v>
      </c>
    </row>
    <row r="72" spans="1:6" s="37" customFormat="1" ht="21.75" customHeight="1">
      <c r="A72" s="31"/>
      <c r="B72" s="48">
        <v>6917</v>
      </c>
      <c r="C72" s="76" t="s">
        <v>80</v>
      </c>
      <c r="D72" s="75"/>
      <c r="E72" s="32">
        <v>0</v>
      </c>
      <c r="F72" s="32">
        <v>0</v>
      </c>
    </row>
    <row r="73" spans="1:6" s="37" customFormat="1" ht="21.75" customHeight="1">
      <c r="A73" s="31"/>
      <c r="B73" s="48">
        <v>6921</v>
      </c>
      <c r="C73" s="339" t="s">
        <v>117</v>
      </c>
      <c r="D73" s="340"/>
      <c r="E73" s="32">
        <v>0</v>
      </c>
      <c r="F73" s="32">
        <v>0</v>
      </c>
    </row>
    <row r="74" spans="1:6" s="37" customFormat="1" ht="21.75" customHeight="1">
      <c r="A74" s="31"/>
      <c r="B74" s="48">
        <v>6949</v>
      </c>
      <c r="C74" s="339" t="s">
        <v>31</v>
      </c>
      <c r="D74" s="340"/>
      <c r="E74" s="32">
        <v>0</v>
      </c>
      <c r="F74" s="32">
        <v>0</v>
      </c>
    </row>
    <row r="75" spans="1:6" s="131" customFormat="1" ht="21.75" customHeight="1">
      <c r="A75" s="128"/>
      <c r="B75" s="129">
        <v>7000</v>
      </c>
      <c r="C75" s="389" t="s">
        <v>38</v>
      </c>
      <c r="D75" s="390"/>
      <c r="E75" s="130">
        <f>E78+E80+E81+E82</f>
        <v>13825900</v>
      </c>
      <c r="F75" s="130">
        <f>F78+F80+F81+F82</f>
        <v>13825900</v>
      </c>
    </row>
    <row r="76" spans="1:6" s="35" customFormat="1" ht="21.75" customHeight="1">
      <c r="A76" s="30"/>
      <c r="B76" s="127">
        <v>7001</v>
      </c>
      <c r="C76" s="364" t="s">
        <v>118</v>
      </c>
      <c r="D76" s="365"/>
      <c r="E76" s="126">
        <v>0</v>
      </c>
      <c r="F76" s="126">
        <v>0</v>
      </c>
    </row>
    <row r="77" spans="1:6" s="37" customFormat="1" ht="21.75" customHeight="1">
      <c r="A77" s="31"/>
      <c r="B77" s="48">
        <v>7002</v>
      </c>
      <c r="C77" s="339" t="s">
        <v>65</v>
      </c>
      <c r="D77" s="340"/>
      <c r="E77" s="32">
        <v>0</v>
      </c>
      <c r="F77" s="32">
        <v>0</v>
      </c>
    </row>
    <row r="78" spans="1:6" s="37" customFormat="1" ht="21.75" customHeight="1">
      <c r="A78" s="31"/>
      <c r="B78" s="48">
        <v>7003</v>
      </c>
      <c r="C78" s="339" t="s">
        <v>119</v>
      </c>
      <c r="D78" s="340"/>
      <c r="E78" s="32">
        <v>3528500</v>
      </c>
      <c r="F78" s="32">
        <v>3528500</v>
      </c>
    </row>
    <row r="79" spans="1:6" s="37" customFormat="1" ht="21.75" customHeight="1">
      <c r="A79" s="31"/>
      <c r="B79" s="48">
        <v>7004</v>
      </c>
      <c r="C79" s="339" t="s">
        <v>81</v>
      </c>
      <c r="D79" s="340"/>
      <c r="E79" s="32">
        <v>0</v>
      </c>
      <c r="F79" s="32">
        <v>0</v>
      </c>
    </row>
    <row r="80" spans="1:6" s="37" customFormat="1" ht="21.75" customHeight="1">
      <c r="A80" s="31"/>
      <c r="B80" s="48">
        <v>7006</v>
      </c>
      <c r="C80" s="339" t="s">
        <v>120</v>
      </c>
      <c r="D80" s="340"/>
      <c r="E80" s="32">
        <v>1424600</v>
      </c>
      <c r="F80" s="32">
        <v>1424600</v>
      </c>
    </row>
    <row r="81" spans="1:6" s="44" customFormat="1" ht="21.75" customHeight="1">
      <c r="A81" s="69"/>
      <c r="B81" s="80">
        <v>7012</v>
      </c>
      <c r="C81" s="149" t="s">
        <v>177</v>
      </c>
      <c r="D81" s="150"/>
      <c r="E81" s="81">
        <v>1100000</v>
      </c>
      <c r="F81" s="81">
        <v>1100000</v>
      </c>
    </row>
    <row r="82" spans="1:6" s="44" customFormat="1" ht="21.75" customHeight="1">
      <c r="A82" s="41"/>
      <c r="B82" s="49">
        <v>7049</v>
      </c>
      <c r="C82" s="341" t="s">
        <v>121</v>
      </c>
      <c r="D82" s="342"/>
      <c r="E82" s="43">
        <v>7772800</v>
      </c>
      <c r="F82" s="43">
        <v>7772800</v>
      </c>
    </row>
    <row r="83" spans="1:6" s="46" customFormat="1" ht="21.75" customHeight="1">
      <c r="A83" s="45"/>
      <c r="B83" s="343" t="s">
        <v>39</v>
      </c>
      <c r="C83" s="344"/>
      <c r="D83" s="345"/>
      <c r="E83" s="14">
        <f>E84</f>
        <v>199070000</v>
      </c>
      <c r="F83" s="14">
        <f>F84</f>
        <v>199070000</v>
      </c>
    </row>
    <row r="84" spans="1:6" s="37" customFormat="1" ht="21.75" customHeight="1">
      <c r="A84" s="31"/>
      <c r="B84" s="38">
        <v>9050</v>
      </c>
      <c r="C84" s="346" t="s">
        <v>40</v>
      </c>
      <c r="D84" s="347"/>
      <c r="E84" s="39">
        <f>E85+E86</f>
        <v>199070000</v>
      </c>
      <c r="F84" s="39">
        <f>F85+F86</f>
        <v>199070000</v>
      </c>
    </row>
    <row r="85" spans="1:6" s="37" customFormat="1" ht="21.75" customHeight="1">
      <c r="A85" s="31"/>
      <c r="B85" s="48">
        <v>9062</v>
      </c>
      <c r="C85" s="339" t="s">
        <v>87</v>
      </c>
      <c r="D85" s="340"/>
      <c r="E85" s="32">
        <v>0</v>
      </c>
      <c r="F85" s="32">
        <v>0</v>
      </c>
    </row>
    <row r="86" spans="1:6" s="37" customFormat="1" ht="21.75" customHeight="1">
      <c r="A86" s="31"/>
      <c r="B86" s="49">
        <v>9099</v>
      </c>
      <c r="C86" s="341" t="s">
        <v>129</v>
      </c>
      <c r="D86" s="342"/>
      <c r="E86" s="32">
        <v>199070000</v>
      </c>
      <c r="F86" s="32">
        <v>199070000</v>
      </c>
    </row>
    <row r="87" spans="1:6" s="46" customFormat="1" ht="21.75" customHeight="1">
      <c r="A87" s="45"/>
      <c r="B87" s="343" t="s">
        <v>41</v>
      </c>
      <c r="C87" s="344"/>
      <c r="D87" s="345"/>
      <c r="E87" s="14">
        <f>E88+E92</f>
        <v>0</v>
      </c>
      <c r="F87" s="14">
        <f>F88+F92</f>
        <v>0</v>
      </c>
    </row>
    <row r="88" spans="1:6" s="46" customFormat="1" ht="21.75" customHeight="1">
      <c r="A88" s="45"/>
      <c r="B88" s="50">
        <v>7750</v>
      </c>
      <c r="C88" s="348" t="s">
        <v>42</v>
      </c>
      <c r="D88" s="349"/>
      <c r="E88" s="14">
        <f>E89+E90+E91</f>
        <v>0</v>
      </c>
      <c r="F88" s="14">
        <f>F89+F90+F91</f>
        <v>0</v>
      </c>
    </row>
    <row r="89" spans="1:6" s="35" customFormat="1" ht="21.75" customHeight="1">
      <c r="A89" s="47"/>
      <c r="B89" s="51">
        <v>7758</v>
      </c>
      <c r="C89" s="388" t="s">
        <v>130</v>
      </c>
      <c r="D89" s="351"/>
      <c r="E89" s="52">
        <v>0</v>
      </c>
      <c r="F89" s="52">
        <v>0</v>
      </c>
    </row>
    <row r="90" spans="1:6" s="37" customFormat="1" ht="21.75" customHeight="1">
      <c r="A90" s="31"/>
      <c r="B90" s="48">
        <v>7761</v>
      </c>
      <c r="C90" s="339" t="s">
        <v>66</v>
      </c>
      <c r="D90" s="340"/>
      <c r="E90" s="32">
        <v>0</v>
      </c>
      <c r="F90" s="32">
        <v>0</v>
      </c>
    </row>
    <row r="91" spans="1:6" s="44" customFormat="1" ht="21.75" customHeight="1">
      <c r="A91" s="69"/>
      <c r="B91" s="80">
        <v>7799</v>
      </c>
      <c r="C91" s="352" t="s">
        <v>131</v>
      </c>
      <c r="D91" s="353"/>
      <c r="E91" s="81"/>
      <c r="F91" s="81"/>
    </row>
    <row r="92" spans="2:6" s="13" customFormat="1" ht="33.75" customHeight="1">
      <c r="B92" s="50">
        <v>7950</v>
      </c>
      <c r="C92" s="354" t="s">
        <v>82</v>
      </c>
      <c r="D92" s="355"/>
      <c r="E92" s="14">
        <f>E93+E94</f>
        <v>0</v>
      </c>
      <c r="F92" s="14">
        <f>F93+F94</f>
        <v>0</v>
      </c>
    </row>
    <row r="93" spans="2:6" s="47" customFormat="1" ht="21.75" customHeight="1">
      <c r="B93" s="51">
        <v>7952</v>
      </c>
      <c r="C93" s="367" t="s">
        <v>83</v>
      </c>
      <c r="D93" s="367"/>
      <c r="E93" s="52">
        <v>0</v>
      </c>
      <c r="F93" s="52">
        <v>0</v>
      </c>
    </row>
    <row r="94" spans="2:6" s="41" customFormat="1" ht="21.75" customHeight="1">
      <c r="B94" s="49">
        <v>7953</v>
      </c>
      <c r="C94" s="360" t="s">
        <v>133</v>
      </c>
      <c r="D94" s="360"/>
      <c r="E94" s="43">
        <v>0</v>
      </c>
      <c r="F94" s="43">
        <v>0</v>
      </c>
    </row>
    <row r="95" spans="1:6" s="84" customFormat="1" ht="21.75" customHeight="1">
      <c r="A95" s="82" t="s">
        <v>74</v>
      </c>
      <c r="B95" s="397" t="s">
        <v>55</v>
      </c>
      <c r="C95" s="397"/>
      <c r="D95" s="397"/>
      <c r="E95" s="83">
        <f>E96+E101+E104</f>
        <v>0</v>
      </c>
      <c r="F95" s="83">
        <f>F96+F101+F104</f>
        <v>0</v>
      </c>
    </row>
    <row r="96" spans="1:6" s="70" customFormat="1" ht="21.75" customHeight="1">
      <c r="A96" s="13"/>
      <c r="B96" s="343" t="s">
        <v>23</v>
      </c>
      <c r="C96" s="344"/>
      <c r="D96" s="345"/>
      <c r="E96" s="14">
        <f>E97+E99</f>
        <v>0</v>
      </c>
      <c r="F96" s="14">
        <f>F97+F99</f>
        <v>0</v>
      </c>
    </row>
    <row r="97" spans="1:6" s="85" customFormat="1" ht="21.75" customHeight="1">
      <c r="A97" s="95"/>
      <c r="B97" s="38">
        <v>6550</v>
      </c>
      <c r="C97" s="396" t="s">
        <v>26</v>
      </c>
      <c r="D97" s="396"/>
      <c r="E97" s="71">
        <f>E98</f>
        <v>0</v>
      </c>
      <c r="F97" s="71">
        <f>F98</f>
        <v>0</v>
      </c>
    </row>
    <row r="98" spans="1:6" s="85" customFormat="1" ht="21.75" customHeight="1">
      <c r="A98" s="40"/>
      <c r="B98" s="48">
        <v>6552</v>
      </c>
      <c r="C98" s="386" t="s">
        <v>134</v>
      </c>
      <c r="D98" s="386"/>
      <c r="E98" s="32">
        <v>0</v>
      </c>
      <c r="F98" s="32">
        <v>0</v>
      </c>
    </row>
    <row r="99" spans="1:6" s="37" customFormat="1" ht="21.75" customHeight="1">
      <c r="A99" s="31"/>
      <c r="B99" s="38">
        <v>6900</v>
      </c>
      <c r="C99" s="396" t="s">
        <v>30</v>
      </c>
      <c r="D99" s="396"/>
      <c r="E99" s="39">
        <f>E100</f>
        <v>0</v>
      </c>
      <c r="F99" s="39">
        <f>F100</f>
        <v>0</v>
      </c>
    </row>
    <row r="100" spans="1:6" s="37" customFormat="1" ht="21.75" customHeight="1">
      <c r="A100" s="69"/>
      <c r="B100" s="49">
        <v>6949</v>
      </c>
      <c r="C100" s="360" t="s">
        <v>132</v>
      </c>
      <c r="D100" s="360"/>
      <c r="E100" s="32">
        <v>0</v>
      </c>
      <c r="F100" s="32">
        <v>0</v>
      </c>
    </row>
    <row r="101" spans="1:6" s="37" customFormat="1" ht="21.75" customHeight="1">
      <c r="A101" s="45"/>
      <c r="B101" s="343" t="s">
        <v>39</v>
      </c>
      <c r="C101" s="344"/>
      <c r="D101" s="345"/>
      <c r="E101" s="14">
        <f>E102</f>
        <v>0</v>
      </c>
      <c r="F101" s="14">
        <f>F102</f>
        <v>0</v>
      </c>
    </row>
    <row r="102" spans="1:6" s="37" customFormat="1" ht="21.75" customHeight="1">
      <c r="A102" s="30"/>
      <c r="B102" s="34">
        <v>9050</v>
      </c>
      <c r="C102" s="371" t="s">
        <v>40</v>
      </c>
      <c r="D102" s="372"/>
      <c r="E102" s="29">
        <f>E103</f>
        <v>0</v>
      </c>
      <c r="F102" s="29">
        <f>F103</f>
        <v>0</v>
      </c>
    </row>
    <row r="103" spans="1:6" s="37" customFormat="1" ht="21.75" customHeight="1">
      <c r="A103" s="31"/>
      <c r="B103" s="49">
        <v>9099</v>
      </c>
      <c r="C103" s="341" t="s">
        <v>129</v>
      </c>
      <c r="D103" s="342"/>
      <c r="E103" s="43">
        <v>0</v>
      </c>
      <c r="F103" s="43">
        <v>0</v>
      </c>
    </row>
    <row r="104" spans="1:6" s="37" customFormat="1" ht="21.75" customHeight="1">
      <c r="A104" s="47"/>
      <c r="B104" s="356" t="s">
        <v>41</v>
      </c>
      <c r="C104" s="395"/>
      <c r="D104" s="357"/>
      <c r="E104" s="29">
        <f>E105</f>
        <v>0</v>
      </c>
      <c r="F104" s="29">
        <f>F105</f>
        <v>0</v>
      </c>
    </row>
    <row r="105" spans="1:6" s="37" customFormat="1" ht="21.75" customHeight="1">
      <c r="A105" s="31"/>
      <c r="B105" s="38">
        <v>7750</v>
      </c>
      <c r="C105" s="346" t="s">
        <v>42</v>
      </c>
      <c r="D105" s="347"/>
      <c r="E105" s="39">
        <f>E106</f>
        <v>0</v>
      </c>
      <c r="F105" s="39">
        <f>F106</f>
        <v>0</v>
      </c>
    </row>
    <row r="106" spans="1:6" s="37" customFormat="1" ht="36.75" customHeight="1">
      <c r="A106" s="31"/>
      <c r="B106" s="48">
        <v>7756</v>
      </c>
      <c r="C106" s="394" t="s">
        <v>163</v>
      </c>
      <c r="D106" s="340"/>
      <c r="E106" s="43"/>
      <c r="F106" s="43"/>
    </row>
    <row r="107" spans="1:6" ht="2.25" customHeight="1">
      <c r="A107" s="315"/>
      <c r="B107" s="315"/>
      <c r="C107" s="315"/>
      <c r="D107" s="315"/>
      <c r="E107" s="315"/>
      <c r="F107" s="315"/>
    </row>
    <row r="108" spans="2:6" ht="18.75" customHeight="1">
      <c r="B108" s="323" t="s">
        <v>178</v>
      </c>
      <c r="C108" s="323"/>
      <c r="D108" s="323"/>
      <c r="E108" s="323"/>
      <c r="F108" s="323"/>
    </row>
    <row r="109" spans="2:6" ht="20.25" customHeight="1">
      <c r="B109" s="306" t="s">
        <v>169</v>
      </c>
      <c r="C109" s="306"/>
      <c r="D109" s="306" t="s">
        <v>51</v>
      </c>
      <c r="E109" s="306"/>
      <c r="F109" s="306"/>
    </row>
    <row r="110" ht="9.75" customHeight="1"/>
    <row r="111" ht="18" customHeight="1"/>
    <row r="112" ht="21" customHeight="1"/>
    <row r="113" spans="2:6" ht="21" customHeight="1">
      <c r="B113" s="368" t="s">
        <v>170</v>
      </c>
      <c r="C113" s="368"/>
      <c r="D113" s="368"/>
      <c r="E113" s="368"/>
      <c r="F113" s="368"/>
    </row>
    <row r="114" spans="5:6" ht="21" customHeight="1">
      <c r="E114" s="309"/>
      <c r="F114" s="309"/>
    </row>
  </sheetData>
  <sheetProtection/>
  <mergeCells count="105">
    <mergeCell ref="C94:D94"/>
    <mergeCell ref="C92:D92"/>
    <mergeCell ref="C86:D86"/>
    <mergeCell ref="C78:D78"/>
    <mergeCell ref="C80:D80"/>
    <mergeCell ref="B87:D87"/>
    <mergeCell ref="C70:D70"/>
    <mergeCell ref="C77:D77"/>
    <mergeCell ref="C79:D79"/>
    <mergeCell ref="C71:D71"/>
    <mergeCell ref="C73:D73"/>
    <mergeCell ref="C74:D74"/>
    <mergeCell ref="E114:F114"/>
    <mergeCell ref="C88:D88"/>
    <mergeCell ref="C89:D89"/>
    <mergeCell ref="C90:D90"/>
    <mergeCell ref="C91:D91"/>
    <mergeCell ref="B95:D95"/>
    <mergeCell ref="C97:D97"/>
    <mergeCell ref="C98:D98"/>
    <mergeCell ref="C93:D93"/>
    <mergeCell ref="B109:C109"/>
    <mergeCell ref="A107:F107"/>
    <mergeCell ref="B108:F108"/>
    <mergeCell ref="B113:F113"/>
    <mergeCell ref="C75:D75"/>
    <mergeCell ref="C76:D76"/>
    <mergeCell ref="D109:F109"/>
    <mergeCell ref="C82:D82"/>
    <mergeCell ref="B83:D83"/>
    <mergeCell ref="C84:D84"/>
    <mergeCell ref="C85:D85"/>
    <mergeCell ref="C102:D102"/>
    <mergeCell ref="C106:D106"/>
    <mergeCell ref="B96:D96"/>
    <mergeCell ref="C100:D100"/>
    <mergeCell ref="C103:D103"/>
    <mergeCell ref="B104:D104"/>
    <mergeCell ref="C105:D105"/>
    <mergeCell ref="C99:D99"/>
    <mergeCell ref="B101:D101"/>
    <mergeCell ref="C69:D69"/>
    <mergeCell ref="C60:D60"/>
    <mergeCell ref="C65:D65"/>
    <mergeCell ref="C61:D61"/>
    <mergeCell ref="C62:D62"/>
    <mergeCell ref="C63:D63"/>
    <mergeCell ref="B18:D18"/>
    <mergeCell ref="C25:D25"/>
    <mergeCell ref="C66:D66"/>
    <mergeCell ref="C68:D68"/>
    <mergeCell ref="C57:D57"/>
    <mergeCell ref="C58:D58"/>
    <mergeCell ref="C59:D59"/>
    <mergeCell ref="C28:D28"/>
    <mergeCell ref="C22:D22"/>
    <mergeCell ref="C23:D23"/>
    <mergeCell ref="C26:D26"/>
    <mergeCell ref="C27:D27"/>
    <mergeCell ref="C41:D41"/>
    <mergeCell ref="C48:D48"/>
    <mergeCell ref="C30:D30"/>
    <mergeCell ref="C44:D44"/>
    <mergeCell ref="C39:D39"/>
    <mergeCell ref="B43:D43"/>
    <mergeCell ref="C42:D42"/>
    <mergeCell ref="C40:D40"/>
    <mergeCell ref="C29:D29"/>
    <mergeCell ref="C31:D31"/>
    <mergeCell ref="C37:D37"/>
    <mergeCell ref="C36:D36"/>
    <mergeCell ref="C32:D32"/>
    <mergeCell ref="C33:D33"/>
    <mergeCell ref="C34:D34"/>
    <mergeCell ref="C35:D35"/>
    <mergeCell ref="A7:F7"/>
    <mergeCell ref="B11:D11"/>
    <mergeCell ref="C21:D21"/>
    <mergeCell ref="B20:D20"/>
    <mergeCell ref="A8:F8"/>
    <mergeCell ref="A9:F9"/>
    <mergeCell ref="B13:D13"/>
    <mergeCell ref="B16:D16"/>
    <mergeCell ref="B14:D14"/>
    <mergeCell ref="B15:D15"/>
    <mergeCell ref="C55:D55"/>
    <mergeCell ref="A2:F2"/>
    <mergeCell ref="A3:F3"/>
    <mergeCell ref="A4:F4"/>
    <mergeCell ref="B19:D19"/>
    <mergeCell ref="B12:D12"/>
    <mergeCell ref="B17:D17"/>
    <mergeCell ref="A5:F5"/>
    <mergeCell ref="A6:F6"/>
    <mergeCell ref="C38:D38"/>
    <mergeCell ref="C56:D56"/>
    <mergeCell ref="C46:D46"/>
    <mergeCell ref="C49:D49"/>
    <mergeCell ref="C45:D45"/>
    <mergeCell ref="C54:D54"/>
    <mergeCell ref="C50:D50"/>
    <mergeCell ref="C51:D51"/>
    <mergeCell ref="C53:D53"/>
    <mergeCell ref="C47:D47"/>
    <mergeCell ref="C52:D52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F12" sqref="F12:F104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68" t="s">
        <v>10</v>
      </c>
    </row>
    <row r="2" spans="1:6" ht="18" customHeight="1">
      <c r="A2" s="317" t="s">
        <v>171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13.5" customHeight="1">
      <c r="A4" s="319"/>
      <c r="B4" s="319"/>
      <c r="C4" s="319"/>
      <c r="D4" s="319"/>
      <c r="E4" s="319"/>
      <c r="F4" s="319"/>
    </row>
    <row r="5" spans="1:6" ht="22.5" customHeight="1">
      <c r="A5" s="380" t="s">
        <v>0</v>
      </c>
      <c r="B5" s="380"/>
      <c r="C5" s="380"/>
      <c r="D5" s="380"/>
      <c r="E5" s="380"/>
      <c r="F5" s="380"/>
    </row>
    <row r="6" spans="1:6" ht="21" customHeight="1">
      <c r="A6" s="321" t="s">
        <v>53</v>
      </c>
      <c r="B6" s="321"/>
      <c r="C6" s="321"/>
      <c r="D6" s="321"/>
      <c r="E6" s="321"/>
      <c r="F6" s="321"/>
    </row>
    <row r="7" spans="1:6" ht="21" customHeight="1">
      <c r="A7" s="322" t="s">
        <v>113</v>
      </c>
      <c r="B7" s="322"/>
      <c r="C7" s="322"/>
      <c r="D7" s="322"/>
      <c r="E7" s="322"/>
      <c r="F7" s="322"/>
    </row>
    <row r="8" spans="1:6" ht="21" customHeight="1">
      <c r="A8" s="329" t="s">
        <v>1</v>
      </c>
      <c r="B8" s="329"/>
      <c r="C8" s="329"/>
      <c r="D8" s="329"/>
      <c r="E8" s="329"/>
      <c r="F8" s="329"/>
    </row>
    <row r="9" spans="1:6" ht="18" customHeight="1">
      <c r="A9" s="329" t="s">
        <v>45</v>
      </c>
      <c r="B9" s="329"/>
      <c r="C9" s="329"/>
      <c r="D9" s="329"/>
      <c r="E9" s="329"/>
      <c r="F9" s="329"/>
    </row>
    <row r="10" ht="18" customHeight="1">
      <c r="F10" s="1" t="s">
        <v>100</v>
      </c>
    </row>
    <row r="11" spans="1:6" s="26" customFormat="1" ht="39" customHeight="1">
      <c r="A11" s="24" t="s">
        <v>2</v>
      </c>
      <c r="B11" s="383" t="s">
        <v>3</v>
      </c>
      <c r="C11" s="384"/>
      <c r="D11" s="385"/>
      <c r="E11" s="25" t="s">
        <v>52</v>
      </c>
      <c r="F11" s="27" t="s">
        <v>67</v>
      </c>
    </row>
    <row r="12" spans="1:6" s="6" customFormat="1" ht="21.75" customHeight="1">
      <c r="A12" s="8" t="s">
        <v>5</v>
      </c>
      <c r="B12" s="374" t="s">
        <v>11</v>
      </c>
      <c r="C12" s="375"/>
      <c r="D12" s="376"/>
      <c r="E12" s="14">
        <f>E13</f>
        <v>3241580000</v>
      </c>
      <c r="F12" s="14">
        <f>F13</f>
        <v>3241580000</v>
      </c>
    </row>
    <row r="13" spans="1:6" s="30" customFormat="1" ht="21.75" customHeight="1">
      <c r="A13" s="28" t="s">
        <v>9</v>
      </c>
      <c r="B13" s="382" t="s">
        <v>6</v>
      </c>
      <c r="C13" s="382"/>
      <c r="D13" s="382"/>
      <c r="E13" s="29">
        <f>E14+E15+E16</f>
        <v>3241580000</v>
      </c>
      <c r="F13" s="29">
        <f>F14+F15+F16</f>
        <v>3241580000</v>
      </c>
    </row>
    <row r="14" spans="2:6" s="31" customFormat="1" ht="21.75" customHeight="1">
      <c r="B14" s="386" t="s">
        <v>54</v>
      </c>
      <c r="C14" s="386"/>
      <c r="D14" s="386"/>
      <c r="E14" s="32">
        <v>3241580000</v>
      </c>
      <c r="F14" s="32">
        <v>3241580000</v>
      </c>
    </row>
    <row r="15" spans="2:6" s="31" customFormat="1" ht="21.75" customHeight="1">
      <c r="B15" s="386" t="s">
        <v>55</v>
      </c>
      <c r="C15" s="386"/>
      <c r="D15" s="386"/>
      <c r="E15" s="32">
        <v>0</v>
      </c>
      <c r="F15" s="32">
        <v>0</v>
      </c>
    </row>
    <row r="16" spans="2:6" s="31" customFormat="1" ht="21.75" customHeight="1">
      <c r="B16" s="386" t="s">
        <v>114</v>
      </c>
      <c r="C16" s="386"/>
      <c r="D16" s="386"/>
      <c r="E16" s="32">
        <v>0</v>
      </c>
      <c r="F16" s="32">
        <v>0</v>
      </c>
    </row>
    <row r="17" spans="1:6" s="6" customFormat="1" ht="21.75" customHeight="1">
      <c r="A17" s="8" t="s">
        <v>7</v>
      </c>
      <c r="B17" s="374" t="s">
        <v>12</v>
      </c>
      <c r="C17" s="375"/>
      <c r="D17" s="376"/>
      <c r="E17" s="20">
        <f>E18</f>
        <v>3241580000</v>
      </c>
      <c r="F17" s="20">
        <f>F18</f>
        <v>3241580000</v>
      </c>
    </row>
    <row r="18" spans="1:6" s="22" customFormat="1" ht="21.75" customHeight="1">
      <c r="A18" s="12" t="s">
        <v>9</v>
      </c>
      <c r="B18" s="343" t="s">
        <v>6</v>
      </c>
      <c r="C18" s="344"/>
      <c r="D18" s="345"/>
      <c r="E18" s="14">
        <f>E19+E96</f>
        <v>3241580000</v>
      </c>
      <c r="F18" s="14">
        <f>F19+F96</f>
        <v>3241580000</v>
      </c>
    </row>
    <row r="19" spans="1:6" s="22" customFormat="1" ht="21.75" customHeight="1">
      <c r="A19" s="12" t="s">
        <v>75</v>
      </c>
      <c r="B19" s="373" t="s">
        <v>54</v>
      </c>
      <c r="C19" s="373"/>
      <c r="D19" s="373"/>
      <c r="E19" s="14">
        <f>E20+E43+E82+E88</f>
        <v>3241580000</v>
      </c>
      <c r="F19" s="14">
        <f>F20+F43+F82+F88</f>
        <v>3241580000</v>
      </c>
    </row>
    <row r="20" spans="1:6" s="22" customFormat="1" ht="21.75" customHeight="1">
      <c r="A20" s="12"/>
      <c r="B20" s="343" t="s">
        <v>43</v>
      </c>
      <c r="C20" s="344"/>
      <c r="D20" s="345"/>
      <c r="E20" s="14">
        <f>E21+E25+E27+E36+E38</f>
        <v>3057628600</v>
      </c>
      <c r="F20" s="14">
        <f>F21+F25+F27+F36+F38</f>
        <v>3057628600</v>
      </c>
    </row>
    <row r="21" spans="1:6" s="35" customFormat="1" ht="21.75" customHeight="1">
      <c r="A21" s="33"/>
      <c r="B21" s="34">
        <v>6000</v>
      </c>
      <c r="C21" s="371" t="s">
        <v>13</v>
      </c>
      <c r="D21" s="372"/>
      <c r="E21" s="29">
        <f>E22+E23+E24</f>
        <v>1644907000</v>
      </c>
      <c r="F21" s="29">
        <f>F22+F23+F24</f>
        <v>1644907000</v>
      </c>
    </row>
    <row r="22" spans="1:6" s="37" customFormat="1" ht="21.75" customHeight="1">
      <c r="A22" s="31"/>
      <c r="B22" s="36">
        <v>6001</v>
      </c>
      <c r="C22" s="339" t="s">
        <v>126</v>
      </c>
      <c r="D22" s="340"/>
      <c r="E22" s="32">
        <v>1517524300</v>
      </c>
      <c r="F22" s="32">
        <v>1517524300</v>
      </c>
    </row>
    <row r="23" spans="1:6" s="37" customFormat="1" ht="21.75" customHeight="1">
      <c r="A23" s="31"/>
      <c r="B23" s="36">
        <v>6003</v>
      </c>
      <c r="C23" s="339" t="s">
        <v>127</v>
      </c>
      <c r="D23" s="340"/>
      <c r="E23" s="32">
        <v>127382700</v>
      </c>
      <c r="F23" s="32">
        <v>127382700</v>
      </c>
    </row>
    <row r="24" spans="1:6" s="37" customFormat="1" ht="21.75" customHeight="1">
      <c r="A24" s="31"/>
      <c r="B24" s="36">
        <v>6049</v>
      </c>
      <c r="C24" s="76" t="s">
        <v>115</v>
      </c>
      <c r="D24" s="75"/>
      <c r="E24" s="32">
        <v>0</v>
      </c>
      <c r="F24" s="32">
        <v>0</v>
      </c>
    </row>
    <row r="25" spans="1:6" s="37" customFormat="1" ht="21.75" customHeight="1">
      <c r="A25" s="31"/>
      <c r="B25" s="38">
        <v>6050</v>
      </c>
      <c r="C25" s="346" t="s">
        <v>32</v>
      </c>
      <c r="D25" s="347"/>
      <c r="E25" s="39">
        <f>E26</f>
        <v>36000000</v>
      </c>
      <c r="F25" s="39">
        <f>F26</f>
        <v>36000000</v>
      </c>
    </row>
    <row r="26" spans="1:6" s="37" customFormat="1" ht="21.75" customHeight="1">
      <c r="A26" s="31"/>
      <c r="B26" s="36">
        <v>6051</v>
      </c>
      <c r="C26" s="339" t="s">
        <v>128</v>
      </c>
      <c r="D26" s="340"/>
      <c r="E26" s="32">
        <v>36000000</v>
      </c>
      <c r="F26" s="32">
        <v>36000000</v>
      </c>
    </row>
    <row r="27" spans="1:6" s="37" customFormat="1" ht="21.75" customHeight="1">
      <c r="A27" s="31"/>
      <c r="B27" s="38">
        <v>6100</v>
      </c>
      <c r="C27" s="346" t="s">
        <v>14</v>
      </c>
      <c r="D27" s="347"/>
      <c r="E27" s="39">
        <f>E28+E29+E30+E31+E32+E33+E34+E35</f>
        <v>871909200</v>
      </c>
      <c r="F27" s="39">
        <f>F28+F29+F30+F31+F32+F33+F34+F35</f>
        <v>871909200</v>
      </c>
    </row>
    <row r="28" spans="1:6" s="37" customFormat="1" ht="21.75" customHeight="1">
      <c r="A28" s="31"/>
      <c r="B28" s="36">
        <v>6101</v>
      </c>
      <c r="C28" s="339" t="s">
        <v>15</v>
      </c>
      <c r="D28" s="340"/>
      <c r="E28" s="32">
        <v>27780000</v>
      </c>
      <c r="F28" s="32">
        <v>27780000</v>
      </c>
    </row>
    <row r="29" spans="1:6" s="37" customFormat="1" ht="21.75" customHeight="1">
      <c r="A29" s="31"/>
      <c r="B29" s="36">
        <v>6106</v>
      </c>
      <c r="C29" s="339" t="s">
        <v>33</v>
      </c>
      <c r="D29" s="340"/>
      <c r="E29" s="32">
        <v>48131200</v>
      </c>
      <c r="F29" s="32">
        <v>48131200</v>
      </c>
    </row>
    <row r="30" spans="1:6" s="37" customFormat="1" ht="21.75" customHeight="1">
      <c r="A30" s="31"/>
      <c r="B30" s="36">
        <v>6107</v>
      </c>
      <c r="C30" s="339" t="s">
        <v>56</v>
      </c>
      <c r="D30" s="340"/>
      <c r="E30" s="32">
        <v>0</v>
      </c>
      <c r="F30" s="32">
        <v>0</v>
      </c>
    </row>
    <row r="31" spans="1:6" s="37" customFormat="1" ht="21.75" customHeight="1">
      <c r="A31" s="31"/>
      <c r="B31" s="36">
        <v>6112</v>
      </c>
      <c r="C31" s="339" t="s">
        <v>16</v>
      </c>
      <c r="D31" s="340"/>
      <c r="E31" s="32">
        <v>484320000</v>
      </c>
      <c r="F31" s="32">
        <v>484320000</v>
      </c>
    </row>
    <row r="32" spans="1:6" s="37" customFormat="1" ht="21.75" customHeight="1">
      <c r="A32" s="31"/>
      <c r="B32" s="36">
        <v>6113</v>
      </c>
      <c r="C32" s="339" t="s">
        <v>17</v>
      </c>
      <c r="D32" s="340"/>
      <c r="E32" s="32">
        <v>0</v>
      </c>
      <c r="F32" s="32">
        <v>0</v>
      </c>
    </row>
    <row r="33" spans="1:6" s="37" customFormat="1" ht="21.75" customHeight="1">
      <c r="A33" s="31"/>
      <c r="B33" s="36">
        <v>6115</v>
      </c>
      <c r="C33" s="339" t="s">
        <v>76</v>
      </c>
      <c r="D33" s="340"/>
      <c r="E33" s="32">
        <v>302134800</v>
      </c>
      <c r="F33" s="32">
        <v>302134800</v>
      </c>
    </row>
    <row r="34" spans="1:6" s="37" customFormat="1" ht="21.75" customHeight="1">
      <c r="A34" s="31"/>
      <c r="B34" s="36">
        <v>6118</v>
      </c>
      <c r="C34" s="339" t="s">
        <v>68</v>
      </c>
      <c r="D34" s="340"/>
      <c r="E34" s="32">
        <v>0</v>
      </c>
      <c r="F34" s="32">
        <v>0</v>
      </c>
    </row>
    <row r="35" spans="1:6" s="37" customFormat="1" ht="21.75" customHeight="1">
      <c r="A35" s="31"/>
      <c r="B35" s="36">
        <v>6149</v>
      </c>
      <c r="C35" s="339" t="s">
        <v>99</v>
      </c>
      <c r="D35" s="340"/>
      <c r="E35" s="32">
        <v>9543200</v>
      </c>
      <c r="F35" s="32">
        <v>9543200</v>
      </c>
    </row>
    <row r="36" spans="1:6" s="37" customFormat="1" ht="21.75" customHeight="1">
      <c r="A36" s="31"/>
      <c r="B36" s="38">
        <v>6200</v>
      </c>
      <c r="C36" s="346" t="s">
        <v>34</v>
      </c>
      <c r="D36" s="347"/>
      <c r="E36" s="39">
        <f>E37</f>
        <v>0</v>
      </c>
      <c r="F36" s="39">
        <f>F37</f>
        <v>0</v>
      </c>
    </row>
    <row r="37" spans="1:6" s="37" customFormat="1" ht="21.75" customHeight="1">
      <c r="A37" s="31"/>
      <c r="B37" s="36">
        <v>6249</v>
      </c>
      <c r="C37" s="339" t="s">
        <v>77</v>
      </c>
      <c r="D37" s="340"/>
      <c r="E37" s="32">
        <v>0</v>
      </c>
      <c r="F37" s="32">
        <v>0</v>
      </c>
    </row>
    <row r="38" spans="1:6" s="37" customFormat="1" ht="21.75" customHeight="1">
      <c r="A38" s="31"/>
      <c r="B38" s="38">
        <v>6300</v>
      </c>
      <c r="C38" s="346" t="s">
        <v>18</v>
      </c>
      <c r="D38" s="347"/>
      <c r="E38" s="39">
        <f>E39+E40+E41+E42</f>
        <v>504812400</v>
      </c>
      <c r="F38" s="39">
        <f>F39+F40+F41+F42</f>
        <v>504812400</v>
      </c>
    </row>
    <row r="39" spans="1:6" s="87" customFormat="1" ht="21.75" customHeight="1">
      <c r="A39" s="41"/>
      <c r="B39" s="42">
        <v>6301</v>
      </c>
      <c r="C39" s="341" t="s">
        <v>19</v>
      </c>
      <c r="D39" s="342"/>
      <c r="E39" s="43">
        <v>416264800</v>
      </c>
      <c r="F39" s="43">
        <v>416264800</v>
      </c>
    </row>
    <row r="40" spans="1:6" s="35" customFormat="1" ht="21.75" customHeight="1">
      <c r="A40" s="95"/>
      <c r="B40" s="125">
        <v>6302</v>
      </c>
      <c r="C40" s="364" t="s">
        <v>20</v>
      </c>
      <c r="D40" s="365"/>
      <c r="E40" s="126">
        <v>43854800</v>
      </c>
      <c r="F40" s="126">
        <v>43854800</v>
      </c>
    </row>
    <row r="41" spans="1:6" s="37" customFormat="1" ht="21.75" customHeight="1">
      <c r="A41" s="31"/>
      <c r="B41" s="36">
        <v>6303</v>
      </c>
      <c r="C41" s="339" t="s">
        <v>21</v>
      </c>
      <c r="D41" s="340"/>
      <c r="E41" s="32">
        <v>31000000</v>
      </c>
      <c r="F41" s="32">
        <v>31000000</v>
      </c>
    </row>
    <row r="42" spans="1:6" s="37" customFormat="1" ht="21.75" customHeight="1">
      <c r="A42" s="31"/>
      <c r="B42" s="36">
        <v>6304</v>
      </c>
      <c r="C42" s="339" t="s">
        <v>22</v>
      </c>
      <c r="D42" s="340"/>
      <c r="E42" s="32">
        <v>13692800</v>
      </c>
      <c r="F42" s="32">
        <v>13692800</v>
      </c>
    </row>
    <row r="43" spans="1:6" s="46" customFormat="1" ht="21.75" customHeight="1">
      <c r="A43" s="45"/>
      <c r="B43" s="343" t="s">
        <v>23</v>
      </c>
      <c r="C43" s="344"/>
      <c r="D43" s="345"/>
      <c r="E43" s="14">
        <f>E44+E48+E53+E59+E61+E66+E69+E75</f>
        <v>156626400</v>
      </c>
      <c r="F43" s="14">
        <f>F44+F48+F53+F59+F61+F66+F69+F75</f>
        <v>156626400</v>
      </c>
    </row>
    <row r="44" spans="1:6" s="35" customFormat="1" ht="21.75" customHeight="1">
      <c r="A44" s="47"/>
      <c r="B44" s="34">
        <v>6500</v>
      </c>
      <c r="C44" s="371" t="s">
        <v>24</v>
      </c>
      <c r="D44" s="372"/>
      <c r="E44" s="29">
        <f>E45+E46+E47</f>
        <v>22769000</v>
      </c>
      <c r="F44" s="29">
        <f>F45+F46+F47</f>
        <v>22769000</v>
      </c>
    </row>
    <row r="45" spans="1:6" s="37" customFormat="1" ht="21.75" customHeight="1">
      <c r="A45" s="31"/>
      <c r="B45" s="36">
        <v>6501</v>
      </c>
      <c r="C45" s="339" t="s">
        <v>25</v>
      </c>
      <c r="D45" s="340"/>
      <c r="E45" s="32">
        <v>13705900</v>
      </c>
      <c r="F45" s="32">
        <v>13705900</v>
      </c>
    </row>
    <row r="46" spans="1:6" s="37" customFormat="1" ht="21.75" customHeight="1">
      <c r="A46" s="31"/>
      <c r="B46" s="36">
        <v>6502</v>
      </c>
      <c r="C46" s="339" t="s">
        <v>35</v>
      </c>
      <c r="D46" s="340"/>
      <c r="E46" s="32">
        <v>9063100</v>
      </c>
      <c r="F46" s="32">
        <v>9063100</v>
      </c>
    </row>
    <row r="47" spans="1:6" s="37" customFormat="1" ht="21.75" customHeight="1">
      <c r="A47" s="31"/>
      <c r="B47" s="36">
        <v>6504</v>
      </c>
      <c r="C47" s="339" t="s">
        <v>35</v>
      </c>
      <c r="D47" s="340"/>
      <c r="E47" s="32"/>
      <c r="F47" s="32"/>
    </row>
    <row r="48" spans="1:6" s="37" customFormat="1" ht="21.75" customHeight="1">
      <c r="A48" s="31"/>
      <c r="B48" s="38">
        <v>6550</v>
      </c>
      <c r="C48" s="346" t="s">
        <v>26</v>
      </c>
      <c r="D48" s="347"/>
      <c r="E48" s="39">
        <f>E49+E50+E51+E52</f>
        <v>53449200</v>
      </c>
      <c r="F48" s="39">
        <f>F49+F50+F51+F52</f>
        <v>53449200</v>
      </c>
    </row>
    <row r="49" spans="1:6" s="37" customFormat="1" ht="21.75" customHeight="1">
      <c r="A49" s="31"/>
      <c r="B49" s="36">
        <v>6551</v>
      </c>
      <c r="C49" s="339" t="s">
        <v>36</v>
      </c>
      <c r="D49" s="340"/>
      <c r="E49" s="32">
        <v>10564000</v>
      </c>
      <c r="F49" s="32">
        <v>10564000</v>
      </c>
    </row>
    <row r="50" spans="1:6" s="37" customFormat="1" ht="21.75" customHeight="1">
      <c r="A50" s="31"/>
      <c r="B50" s="36">
        <v>6552</v>
      </c>
      <c r="C50" s="339" t="s">
        <v>37</v>
      </c>
      <c r="D50" s="340"/>
      <c r="E50" s="32">
        <v>16655200</v>
      </c>
      <c r="F50" s="32">
        <v>16655200</v>
      </c>
    </row>
    <row r="51" spans="1:6" s="37" customFormat="1" ht="21.75" customHeight="1">
      <c r="A51" s="31"/>
      <c r="B51" s="36">
        <v>6553</v>
      </c>
      <c r="C51" s="339" t="s">
        <v>27</v>
      </c>
      <c r="D51" s="340"/>
      <c r="E51" s="32">
        <v>18050000</v>
      </c>
      <c r="F51" s="32">
        <v>18050000</v>
      </c>
    </row>
    <row r="52" spans="1:6" s="37" customFormat="1" ht="21.75" customHeight="1">
      <c r="A52" s="31"/>
      <c r="B52" s="36">
        <v>6599</v>
      </c>
      <c r="C52" s="339" t="s">
        <v>28</v>
      </c>
      <c r="D52" s="340"/>
      <c r="E52" s="32">
        <v>8180000</v>
      </c>
      <c r="F52" s="32">
        <v>8180000</v>
      </c>
    </row>
    <row r="53" spans="1:6" s="37" customFormat="1" ht="21.75" customHeight="1">
      <c r="A53" s="31"/>
      <c r="B53" s="38">
        <v>6600</v>
      </c>
      <c r="C53" s="346" t="s">
        <v>29</v>
      </c>
      <c r="D53" s="347"/>
      <c r="E53" s="39">
        <f>E54+E55+E56+E57+E58</f>
        <v>8939500</v>
      </c>
      <c r="F53" s="39">
        <f>F54+F55+F56+F57+F58</f>
        <v>8939500</v>
      </c>
    </row>
    <row r="54" spans="1:6" s="37" customFormat="1" ht="21.75" customHeight="1">
      <c r="A54" s="31"/>
      <c r="B54" s="36">
        <v>6601</v>
      </c>
      <c r="C54" s="339" t="s">
        <v>122</v>
      </c>
      <c r="D54" s="340"/>
      <c r="E54" s="32">
        <v>5561000</v>
      </c>
      <c r="F54" s="32">
        <v>5561000</v>
      </c>
    </row>
    <row r="55" spans="1:6" s="37" customFormat="1" ht="21.75" customHeight="1">
      <c r="A55" s="31"/>
      <c r="B55" s="36">
        <v>6603</v>
      </c>
      <c r="C55" s="339" t="s">
        <v>57</v>
      </c>
      <c r="D55" s="340"/>
      <c r="E55" s="32">
        <v>0</v>
      </c>
      <c r="F55" s="32">
        <v>0</v>
      </c>
    </row>
    <row r="56" spans="1:6" s="37" customFormat="1" ht="21.75" customHeight="1">
      <c r="A56" s="31"/>
      <c r="B56" s="36">
        <v>6612</v>
      </c>
      <c r="C56" s="339" t="s">
        <v>123</v>
      </c>
      <c r="D56" s="340"/>
      <c r="E56" s="32">
        <v>0</v>
      </c>
      <c r="F56" s="32">
        <v>0</v>
      </c>
    </row>
    <row r="57" spans="1:6" s="37" customFormat="1" ht="21.75" customHeight="1">
      <c r="A57" s="31"/>
      <c r="B57" s="36">
        <v>6615</v>
      </c>
      <c r="C57" s="339" t="s">
        <v>124</v>
      </c>
      <c r="D57" s="340"/>
      <c r="E57" s="32">
        <v>459800</v>
      </c>
      <c r="F57" s="32">
        <v>459800</v>
      </c>
    </row>
    <row r="58" spans="1:6" s="37" customFormat="1" ht="21.75" customHeight="1">
      <c r="A58" s="31"/>
      <c r="B58" s="36">
        <v>6617</v>
      </c>
      <c r="C58" s="339" t="s">
        <v>125</v>
      </c>
      <c r="D58" s="340"/>
      <c r="E58" s="32">
        <v>2918700</v>
      </c>
      <c r="F58" s="32">
        <v>2918700</v>
      </c>
    </row>
    <row r="59" spans="1:6" s="37" customFormat="1" ht="21.75" customHeight="1">
      <c r="A59" s="31"/>
      <c r="B59" s="38">
        <v>6650</v>
      </c>
      <c r="C59" s="346" t="s">
        <v>58</v>
      </c>
      <c r="D59" s="347"/>
      <c r="E59" s="39">
        <f>E60</f>
        <v>0</v>
      </c>
      <c r="F59" s="39">
        <f>F60</f>
        <v>0</v>
      </c>
    </row>
    <row r="60" spans="1:6" s="37" customFormat="1" ht="21.75" customHeight="1">
      <c r="A60" s="31"/>
      <c r="B60" s="36">
        <v>6699</v>
      </c>
      <c r="C60" s="339" t="s">
        <v>59</v>
      </c>
      <c r="D60" s="340"/>
      <c r="E60" s="32">
        <v>0</v>
      </c>
      <c r="F60" s="32">
        <v>0</v>
      </c>
    </row>
    <row r="61" spans="1:6" s="37" customFormat="1" ht="21.75" customHeight="1">
      <c r="A61" s="31"/>
      <c r="B61" s="38">
        <v>6700</v>
      </c>
      <c r="C61" s="346" t="s">
        <v>69</v>
      </c>
      <c r="D61" s="347"/>
      <c r="E61" s="39">
        <f>E65</f>
        <v>12120000</v>
      </c>
      <c r="F61" s="39">
        <f>F65</f>
        <v>12120000</v>
      </c>
    </row>
    <row r="62" spans="1:6" s="37" customFormat="1" ht="21.75" customHeight="1">
      <c r="A62" s="31"/>
      <c r="B62" s="36">
        <v>6701</v>
      </c>
      <c r="C62" s="339" t="s">
        <v>60</v>
      </c>
      <c r="D62" s="340"/>
      <c r="E62" s="32">
        <v>0</v>
      </c>
      <c r="F62" s="32">
        <v>0</v>
      </c>
    </row>
    <row r="63" spans="1:6" s="37" customFormat="1" ht="21.75" customHeight="1">
      <c r="A63" s="31"/>
      <c r="B63" s="36">
        <v>6702</v>
      </c>
      <c r="C63" s="339" t="s">
        <v>61</v>
      </c>
      <c r="D63" s="340"/>
      <c r="E63" s="32">
        <v>0</v>
      </c>
      <c r="F63" s="32">
        <v>0</v>
      </c>
    </row>
    <row r="64" spans="1:6" s="37" customFormat="1" ht="21.75" customHeight="1">
      <c r="A64" s="31"/>
      <c r="B64" s="36">
        <v>6703</v>
      </c>
      <c r="C64" s="76" t="s">
        <v>78</v>
      </c>
      <c r="D64" s="75"/>
      <c r="E64" s="32">
        <v>0</v>
      </c>
      <c r="F64" s="32">
        <v>0</v>
      </c>
    </row>
    <row r="65" spans="1:6" s="37" customFormat="1" ht="21.75" customHeight="1">
      <c r="A65" s="31"/>
      <c r="B65" s="36">
        <v>6704</v>
      </c>
      <c r="C65" s="339" t="s">
        <v>62</v>
      </c>
      <c r="D65" s="340"/>
      <c r="E65" s="32">
        <v>12120000</v>
      </c>
      <c r="F65" s="32">
        <v>12120000</v>
      </c>
    </row>
    <row r="66" spans="1:6" s="37" customFormat="1" ht="21.75" customHeight="1">
      <c r="A66" s="31"/>
      <c r="B66" s="38">
        <v>6750</v>
      </c>
      <c r="C66" s="346" t="s">
        <v>63</v>
      </c>
      <c r="D66" s="347"/>
      <c r="E66" s="39">
        <f>E67+E68</f>
        <v>0</v>
      </c>
      <c r="F66" s="39">
        <f>F67+F68</f>
        <v>0</v>
      </c>
    </row>
    <row r="67" spans="1:6" s="37" customFormat="1" ht="21.75" customHeight="1">
      <c r="A67" s="31"/>
      <c r="B67" s="77">
        <v>6751</v>
      </c>
      <c r="C67" s="78" t="s">
        <v>79</v>
      </c>
      <c r="D67" s="79"/>
      <c r="E67" s="32">
        <v>0</v>
      </c>
      <c r="F67" s="32">
        <v>0</v>
      </c>
    </row>
    <row r="68" spans="1:6" s="37" customFormat="1" ht="21.75" customHeight="1">
      <c r="A68" s="31"/>
      <c r="B68" s="36">
        <v>6799</v>
      </c>
      <c r="C68" s="339" t="s">
        <v>64</v>
      </c>
      <c r="D68" s="340"/>
      <c r="E68" s="32">
        <v>0</v>
      </c>
      <c r="F68" s="32">
        <v>0</v>
      </c>
    </row>
    <row r="69" spans="1:6" s="37" customFormat="1" ht="21.75" customHeight="1">
      <c r="A69" s="31"/>
      <c r="B69" s="38">
        <v>6900</v>
      </c>
      <c r="C69" s="346" t="s">
        <v>30</v>
      </c>
      <c r="D69" s="347"/>
      <c r="E69" s="39">
        <f>E70+E71+E72+E73+E74</f>
        <v>16993400</v>
      </c>
      <c r="F69" s="39">
        <f>F70+F71+F72+F73+F74</f>
        <v>16993400</v>
      </c>
    </row>
    <row r="70" spans="1:6" s="37" customFormat="1" ht="21.75" customHeight="1">
      <c r="A70" s="31"/>
      <c r="B70" s="48">
        <v>6907</v>
      </c>
      <c r="C70" s="339" t="s">
        <v>116</v>
      </c>
      <c r="D70" s="340"/>
      <c r="E70" s="32">
        <v>0</v>
      </c>
      <c r="F70" s="32">
        <v>0</v>
      </c>
    </row>
    <row r="71" spans="1:6" s="37" customFormat="1" ht="21.75" customHeight="1">
      <c r="A71" s="31"/>
      <c r="B71" s="48">
        <v>6912</v>
      </c>
      <c r="C71" s="339" t="s">
        <v>87</v>
      </c>
      <c r="D71" s="340"/>
      <c r="E71" s="32">
        <v>10350000</v>
      </c>
      <c r="F71" s="32">
        <v>10350000</v>
      </c>
    </row>
    <row r="72" spans="1:6" s="37" customFormat="1" ht="21.75" customHeight="1">
      <c r="A72" s="31"/>
      <c r="B72" s="48">
        <v>6917</v>
      </c>
      <c r="C72" s="76" t="s">
        <v>80</v>
      </c>
      <c r="D72" s="75"/>
      <c r="E72" s="32">
        <v>5000000</v>
      </c>
      <c r="F72" s="32">
        <v>5000000</v>
      </c>
    </row>
    <row r="73" spans="1:6" s="37" customFormat="1" ht="21.75" customHeight="1">
      <c r="A73" s="31"/>
      <c r="B73" s="48">
        <v>6921</v>
      </c>
      <c r="C73" s="339" t="s">
        <v>117</v>
      </c>
      <c r="D73" s="340"/>
      <c r="E73" s="32">
        <v>0</v>
      </c>
      <c r="F73" s="32">
        <v>0</v>
      </c>
    </row>
    <row r="74" spans="1:6" s="37" customFormat="1" ht="21.75" customHeight="1">
      <c r="A74" s="31"/>
      <c r="B74" s="48">
        <v>6949</v>
      </c>
      <c r="C74" s="339" t="s">
        <v>31</v>
      </c>
      <c r="D74" s="340"/>
      <c r="E74" s="32">
        <v>1643400</v>
      </c>
      <c r="F74" s="32">
        <v>1643400</v>
      </c>
    </row>
    <row r="75" spans="1:6" s="131" customFormat="1" ht="21.75" customHeight="1">
      <c r="A75" s="128"/>
      <c r="B75" s="129">
        <v>7000</v>
      </c>
      <c r="C75" s="389" t="s">
        <v>38</v>
      </c>
      <c r="D75" s="390"/>
      <c r="E75" s="130">
        <f>E76+E77+E78+E79+E80+E81</f>
        <v>42355300</v>
      </c>
      <c r="F75" s="130">
        <f>F76+F77+F78+F79+F80+F81</f>
        <v>42355300</v>
      </c>
    </row>
    <row r="76" spans="1:6" s="35" customFormat="1" ht="21.75" customHeight="1">
      <c r="A76" s="30"/>
      <c r="B76" s="127">
        <v>7001</v>
      </c>
      <c r="C76" s="364" t="s">
        <v>118</v>
      </c>
      <c r="D76" s="365"/>
      <c r="E76" s="126">
        <v>0</v>
      </c>
      <c r="F76" s="126">
        <v>0</v>
      </c>
    </row>
    <row r="77" spans="1:6" s="37" customFormat="1" ht="21.75" customHeight="1">
      <c r="A77" s="31"/>
      <c r="B77" s="48">
        <v>7002</v>
      </c>
      <c r="C77" s="339" t="s">
        <v>65</v>
      </c>
      <c r="D77" s="340"/>
      <c r="E77" s="32">
        <v>0</v>
      </c>
      <c r="F77" s="32">
        <v>0</v>
      </c>
    </row>
    <row r="78" spans="1:6" s="37" customFormat="1" ht="21.75" customHeight="1">
      <c r="A78" s="31"/>
      <c r="B78" s="48">
        <v>7003</v>
      </c>
      <c r="C78" s="339" t="s">
        <v>119</v>
      </c>
      <c r="D78" s="340"/>
      <c r="E78" s="32">
        <v>3426500</v>
      </c>
      <c r="F78" s="32">
        <v>3426500</v>
      </c>
    </row>
    <row r="79" spans="1:6" s="37" customFormat="1" ht="21.75" customHeight="1">
      <c r="A79" s="31"/>
      <c r="B79" s="48">
        <v>7004</v>
      </c>
      <c r="C79" s="339" t="s">
        <v>81</v>
      </c>
      <c r="D79" s="340"/>
      <c r="E79" s="32">
        <v>0</v>
      </c>
      <c r="F79" s="32">
        <v>0</v>
      </c>
    </row>
    <row r="80" spans="1:6" s="37" customFormat="1" ht="21.75" customHeight="1">
      <c r="A80" s="31"/>
      <c r="B80" s="48">
        <v>7006</v>
      </c>
      <c r="C80" s="339" t="s">
        <v>120</v>
      </c>
      <c r="D80" s="340"/>
      <c r="E80" s="32">
        <v>15126600</v>
      </c>
      <c r="F80" s="32">
        <v>15126600</v>
      </c>
    </row>
    <row r="81" spans="1:6" s="44" customFormat="1" ht="21.75" customHeight="1">
      <c r="A81" s="41"/>
      <c r="B81" s="49">
        <v>7049</v>
      </c>
      <c r="C81" s="341" t="s">
        <v>121</v>
      </c>
      <c r="D81" s="342"/>
      <c r="E81" s="43">
        <v>23802200</v>
      </c>
      <c r="F81" s="43">
        <v>23802200</v>
      </c>
    </row>
    <row r="82" spans="1:6" s="46" customFormat="1" ht="21.75" customHeight="1">
      <c r="A82" s="45"/>
      <c r="B82" s="343" t="s">
        <v>39</v>
      </c>
      <c r="C82" s="344"/>
      <c r="D82" s="345"/>
      <c r="E82" s="14">
        <f>E83</f>
        <v>1000000</v>
      </c>
      <c r="F82" s="14">
        <f>F83</f>
        <v>1000000</v>
      </c>
    </row>
    <row r="83" spans="1:6" s="37" customFormat="1" ht="21.75" customHeight="1">
      <c r="A83" s="31"/>
      <c r="B83" s="38">
        <v>9000</v>
      </c>
      <c r="C83" s="346" t="s">
        <v>40</v>
      </c>
      <c r="D83" s="347"/>
      <c r="E83" s="39">
        <f>E84</f>
        <v>1000000</v>
      </c>
      <c r="F83" s="39">
        <f>F84</f>
        <v>1000000</v>
      </c>
    </row>
    <row r="84" spans="1:6" s="37" customFormat="1" ht="21.75" customHeight="1">
      <c r="A84" s="31"/>
      <c r="B84" s="48">
        <v>9003</v>
      </c>
      <c r="C84" s="339" t="s">
        <v>179</v>
      </c>
      <c r="D84" s="340"/>
      <c r="E84" s="32">
        <v>1000000</v>
      </c>
      <c r="F84" s="32">
        <v>1000000</v>
      </c>
    </row>
    <row r="85" spans="1:6" s="37" customFormat="1" ht="21.75" customHeight="1">
      <c r="A85" s="31"/>
      <c r="B85" s="38">
        <v>9050</v>
      </c>
      <c r="C85" s="346" t="s">
        <v>40</v>
      </c>
      <c r="D85" s="347"/>
      <c r="E85" s="39">
        <f>E86+E87</f>
        <v>0</v>
      </c>
      <c r="F85" s="39">
        <f>F86+F87</f>
        <v>0</v>
      </c>
    </row>
    <row r="86" spans="1:6" s="37" customFormat="1" ht="21.75" customHeight="1">
      <c r="A86" s="31"/>
      <c r="B86" s="48">
        <v>9062</v>
      </c>
      <c r="C86" s="339" t="s">
        <v>87</v>
      </c>
      <c r="D86" s="340"/>
      <c r="E86" s="32">
        <v>0</v>
      </c>
      <c r="F86" s="32">
        <v>0</v>
      </c>
    </row>
    <row r="87" spans="1:6" s="37" customFormat="1" ht="21.75" customHeight="1">
      <c r="A87" s="31"/>
      <c r="B87" s="49">
        <v>9099</v>
      </c>
      <c r="C87" s="341" t="s">
        <v>129</v>
      </c>
      <c r="D87" s="342"/>
      <c r="E87" s="32">
        <v>0</v>
      </c>
      <c r="F87" s="32">
        <v>0</v>
      </c>
    </row>
    <row r="88" spans="1:6" s="46" customFormat="1" ht="21.75" customHeight="1">
      <c r="A88" s="45"/>
      <c r="B88" s="343" t="s">
        <v>41</v>
      </c>
      <c r="C88" s="344"/>
      <c r="D88" s="345"/>
      <c r="E88" s="14">
        <f>E89+E93</f>
        <v>26325000</v>
      </c>
      <c r="F88" s="14">
        <f>F89+F93</f>
        <v>26325000</v>
      </c>
    </row>
    <row r="89" spans="1:6" s="46" customFormat="1" ht="21.75" customHeight="1">
      <c r="A89" s="45"/>
      <c r="B89" s="50">
        <v>7750</v>
      </c>
      <c r="C89" s="348" t="s">
        <v>42</v>
      </c>
      <c r="D89" s="349"/>
      <c r="E89" s="14">
        <f>E90+E91+E92</f>
        <v>0</v>
      </c>
      <c r="F89" s="14">
        <f>F90+F91+F92</f>
        <v>0</v>
      </c>
    </row>
    <row r="90" spans="1:6" s="35" customFormat="1" ht="21.75" customHeight="1">
      <c r="A90" s="47"/>
      <c r="B90" s="51">
        <v>7758</v>
      </c>
      <c r="C90" s="388" t="s">
        <v>130</v>
      </c>
      <c r="D90" s="351"/>
      <c r="E90" s="52">
        <v>0</v>
      </c>
      <c r="F90" s="52">
        <v>0</v>
      </c>
    </row>
    <row r="91" spans="1:6" s="37" customFormat="1" ht="21.75" customHeight="1">
      <c r="A91" s="31"/>
      <c r="B91" s="48">
        <v>7761</v>
      </c>
      <c r="C91" s="339" t="s">
        <v>66</v>
      </c>
      <c r="D91" s="340"/>
      <c r="E91" s="32">
        <v>0</v>
      </c>
      <c r="F91" s="32">
        <v>0</v>
      </c>
    </row>
    <row r="92" spans="1:6" s="44" customFormat="1" ht="21.75" customHeight="1">
      <c r="A92" s="69"/>
      <c r="B92" s="80">
        <v>7799</v>
      </c>
      <c r="C92" s="352" t="s">
        <v>131</v>
      </c>
      <c r="D92" s="353"/>
      <c r="E92" s="81">
        <v>0</v>
      </c>
      <c r="F92" s="81">
        <v>0</v>
      </c>
    </row>
    <row r="93" spans="2:6" s="13" customFormat="1" ht="33.75" customHeight="1">
      <c r="B93" s="50">
        <v>7950</v>
      </c>
      <c r="C93" s="354" t="s">
        <v>82</v>
      </c>
      <c r="D93" s="355"/>
      <c r="E93" s="14">
        <f>E94+E95</f>
        <v>26325000</v>
      </c>
      <c r="F93" s="14">
        <f>F94+F95</f>
        <v>26325000</v>
      </c>
    </row>
    <row r="94" spans="2:6" s="47" customFormat="1" ht="21.75" customHeight="1">
      <c r="B94" s="51">
        <v>7952</v>
      </c>
      <c r="C94" s="367" t="s">
        <v>83</v>
      </c>
      <c r="D94" s="367"/>
      <c r="E94" s="52">
        <v>9300000</v>
      </c>
      <c r="F94" s="52">
        <v>9300000</v>
      </c>
    </row>
    <row r="95" spans="2:6" s="41" customFormat="1" ht="21.75" customHeight="1">
      <c r="B95" s="49">
        <v>7953</v>
      </c>
      <c r="C95" s="360" t="s">
        <v>133</v>
      </c>
      <c r="D95" s="360"/>
      <c r="E95" s="43">
        <v>17025000</v>
      </c>
      <c r="F95" s="43">
        <v>17025000</v>
      </c>
    </row>
    <row r="96" spans="1:6" s="84" customFormat="1" ht="21.75" customHeight="1">
      <c r="A96" s="82" t="s">
        <v>74</v>
      </c>
      <c r="B96" s="397" t="s">
        <v>55</v>
      </c>
      <c r="C96" s="397"/>
      <c r="D96" s="397"/>
      <c r="E96" s="83"/>
      <c r="F96" s="83"/>
    </row>
    <row r="97" spans="1:6" s="70" customFormat="1" ht="21.75" customHeight="1">
      <c r="A97" s="13"/>
      <c r="B97" s="343" t="s">
        <v>23</v>
      </c>
      <c r="C97" s="344"/>
      <c r="D97" s="345"/>
      <c r="E97" s="14"/>
      <c r="F97" s="14"/>
    </row>
    <row r="98" spans="1:6" s="85" customFormat="1" ht="21.75" customHeight="1">
      <c r="A98" s="95"/>
      <c r="B98" s="38">
        <v>6550</v>
      </c>
      <c r="C98" s="396" t="s">
        <v>26</v>
      </c>
      <c r="D98" s="396"/>
      <c r="E98" s="71"/>
      <c r="F98" s="71"/>
    </row>
    <row r="99" spans="1:6" s="85" customFormat="1" ht="21.75" customHeight="1">
      <c r="A99" s="40"/>
      <c r="B99" s="48">
        <v>6552</v>
      </c>
      <c r="C99" s="386" t="s">
        <v>134</v>
      </c>
      <c r="D99" s="386"/>
      <c r="E99" s="32"/>
      <c r="F99" s="32"/>
    </row>
    <row r="100" spans="1:6" s="37" customFormat="1" ht="21.75" customHeight="1">
      <c r="A100" s="31"/>
      <c r="B100" s="38">
        <v>6900</v>
      </c>
      <c r="C100" s="396" t="s">
        <v>30</v>
      </c>
      <c r="D100" s="396"/>
      <c r="E100" s="39"/>
      <c r="F100" s="39"/>
    </row>
    <row r="101" spans="1:6" s="37" customFormat="1" ht="21.75" customHeight="1">
      <c r="A101" s="69"/>
      <c r="B101" s="49">
        <v>6949</v>
      </c>
      <c r="C101" s="360" t="s">
        <v>132</v>
      </c>
      <c r="D101" s="360"/>
      <c r="E101" s="32"/>
      <c r="F101" s="32"/>
    </row>
    <row r="102" spans="1:6" s="37" customFormat="1" ht="21.75" customHeight="1">
      <c r="A102" s="45"/>
      <c r="B102" s="343" t="s">
        <v>39</v>
      </c>
      <c r="C102" s="344"/>
      <c r="D102" s="345"/>
      <c r="E102" s="14"/>
      <c r="F102" s="14"/>
    </row>
    <row r="103" spans="1:6" s="37" customFormat="1" ht="21.75" customHeight="1">
      <c r="A103" s="30"/>
      <c r="B103" s="34">
        <v>9050</v>
      </c>
      <c r="C103" s="371" t="s">
        <v>40</v>
      </c>
      <c r="D103" s="372"/>
      <c r="E103" s="29"/>
      <c r="F103" s="29"/>
    </row>
    <row r="104" spans="1:6" s="37" customFormat="1" ht="21.75" customHeight="1">
      <c r="A104" s="31"/>
      <c r="B104" s="49">
        <v>9099</v>
      </c>
      <c r="C104" s="341" t="s">
        <v>129</v>
      </c>
      <c r="D104" s="342"/>
      <c r="E104" s="43"/>
      <c r="F104" s="43"/>
    </row>
    <row r="105" spans="1:6" ht="6" customHeight="1">
      <c r="A105" s="315"/>
      <c r="B105" s="315"/>
      <c r="C105" s="315"/>
      <c r="D105" s="315"/>
      <c r="E105" s="315"/>
      <c r="F105" s="315"/>
    </row>
    <row r="106" spans="2:6" ht="18.75" customHeight="1">
      <c r="B106" s="323" t="s">
        <v>180</v>
      </c>
      <c r="C106" s="323"/>
      <c r="D106" s="323"/>
      <c r="E106" s="323"/>
      <c r="F106" s="323"/>
    </row>
    <row r="107" spans="2:6" ht="21" customHeight="1">
      <c r="B107" s="306" t="s">
        <v>169</v>
      </c>
      <c r="C107" s="306"/>
      <c r="D107" s="306" t="s">
        <v>51</v>
      </c>
      <c r="E107" s="306"/>
      <c r="F107" s="306"/>
    </row>
    <row r="108" ht="21" customHeight="1"/>
    <row r="109" ht="18" customHeight="1"/>
    <row r="110" ht="21" customHeight="1"/>
    <row r="111" spans="2:6" ht="21" customHeight="1">
      <c r="B111" s="368" t="s">
        <v>170</v>
      </c>
      <c r="C111" s="368"/>
      <c r="D111" s="368"/>
      <c r="E111" s="368"/>
      <c r="F111" s="368"/>
    </row>
    <row r="112" spans="5:6" ht="21" customHeight="1">
      <c r="E112" s="309"/>
      <c r="F112" s="309"/>
    </row>
  </sheetData>
  <sheetProtection/>
  <mergeCells count="104">
    <mergeCell ref="C68:D68"/>
    <mergeCell ref="C69:D69"/>
    <mergeCell ref="C60:D60"/>
    <mergeCell ref="C65:D65"/>
    <mergeCell ref="C56:D56"/>
    <mergeCell ref="C46:D46"/>
    <mergeCell ref="C49:D49"/>
    <mergeCell ref="C66:D66"/>
    <mergeCell ref="C57:D57"/>
    <mergeCell ref="C58:D58"/>
    <mergeCell ref="C62:D62"/>
    <mergeCell ref="C63:D63"/>
    <mergeCell ref="C59:D59"/>
    <mergeCell ref="C61:D61"/>
    <mergeCell ref="C45:D45"/>
    <mergeCell ref="C54:D54"/>
    <mergeCell ref="C50:D50"/>
    <mergeCell ref="C51:D51"/>
    <mergeCell ref="C53:D53"/>
    <mergeCell ref="C47:D47"/>
    <mergeCell ref="C52:D52"/>
    <mergeCell ref="A5:F5"/>
    <mergeCell ref="A6:F6"/>
    <mergeCell ref="C38:D38"/>
    <mergeCell ref="C39:D39"/>
    <mergeCell ref="B43:D43"/>
    <mergeCell ref="C42:D42"/>
    <mergeCell ref="C40:D40"/>
    <mergeCell ref="A9:F9"/>
    <mergeCell ref="B13:D13"/>
    <mergeCell ref="C44:D44"/>
    <mergeCell ref="C55:D55"/>
    <mergeCell ref="A2:F2"/>
    <mergeCell ref="A3:F3"/>
    <mergeCell ref="A4:F4"/>
    <mergeCell ref="B19:D19"/>
    <mergeCell ref="B12:D12"/>
    <mergeCell ref="B17:D17"/>
    <mergeCell ref="C36:D36"/>
    <mergeCell ref="C32:D32"/>
    <mergeCell ref="A7:F7"/>
    <mergeCell ref="B11:D11"/>
    <mergeCell ref="C21:D21"/>
    <mergeCell ref="B20:D20"/>
    <mergeCell ref="C25:D25"/>
    <mergeCell ref="A8:F8"/>
    <mergeCell ref="B15:D15"/>
    <mergeCell ref="C48:D48"/>
    <mergeCell ref="B16:D16"/>
    <mergeCell ref="C30:D30"/>
    <mergeCell ref="C29:D29"/>
    <mergeCell ref="C31:D31"/>
    <mergeCell ref="C37:D37"/>
    <mergeCell ref="C35:D35"/>
    <mergeCell ref="C33:D33"/>
    <mergeCell ref="B18:D18"/>
    <mergeCell ref="C27:D27"/>
    <mergeCell ref="C81:D81"/>
    <mergeCell ref="C83:D83"/>
    <mergeCell ref="C84:D84"/>
    <mergeCell ref="B14:D14"/>
    <mergeCell ref="C28:D28"/>
    <mergeCell ref="C22:D22"/>
    <mergeCell ref="C23:D23"/>
    <mergeCell ref="C26:D26"/>
    <mergeCell ref="C34:D34"/>
    <mergeCell ref="C41:D41"/>
    <mergeCell ref="C104:D104"/>
    <mergeCell ref="B97:D97"/>
    <mergeCell ref="C101:D101"/>
    <mergeCell ref="A105:F105"/>
    <mergeCell ref="C93:D93"/>
    <mergeCell ref="C103:D103"/>
    <mergeCell ref="C99:D99"/>
    <mergeCell ref="B106:F106"/>
    <mergeCell ref="B111:F111"/>
    <mergeCell ref="C95:D95"/>
    <mergeCell ref="C76:D76"/>
    <mergeCell ref="D107:F107"/>
    <mergeCell ref="B82:D82"/>
    <mergeCell ref="B102:D102"/>
    <mergeCell ref="C87:D87"/>
    <mergeCell ref="C78:D78"/>
    <mergeCell ref="C80:D80"/>
    <mergeCell ref="E112:F112"/>
    <mergeCell ref="C89:D89"/>
    <mergeCell ref="C90:D90"/>
    <mergeCell ref="C91:D91"/>
    <mergeCell ref="C92:D92"/>
    <mergeCell ref="B96:D96"/>
    <mergeCell ref="C98:D98"/>
    <mergeCell ref="C100:D100"/>
    <mergeCell ref="C94:D94"/>
    <mergeCell ref="B107:C107"/>
    <mergeCell ref="C85:D85"/>
    <mergeCell ref="C86:D86"/>
    <mergeCell ref="B88:D88"/>
    <mergeCell ref="C70:D70"/>
    <mergeCell ref="C77:D77"/>
    <mergeCell ref="C79:D79"/>
    <mergeCell ref="C75:D75"/>
    <mergeCell ref="C71:D71"/>
    <mergeCell ref="C73:D73"/>
    <mergeCell ref="C74:D74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0">
      <selection activeCell="B43" sqref="A43:IV47"/>
    </sheetView>
  </sheetViews>
  <sheetFormatPr defaultColWidth="8.796875" defaultRowHeight="15"/>
  <cols>
    <col min="1" max="1" width="4.69921875" style="0" customWidth="1"/>
    <col min="2" max="2" width="45.3984375" style="0" customWidth="1"/>
    <col min="3" max="3" width="16.09765625" style="0" customWidth="1"/>
    <col min="4" max="4" width="25.8984375" style="0" customWidth="1"/>
    <col min="6" max="6" width="14.69921875" style="0" bestFit="1" customWidth="1"/>
  </cols>
  <sheetData>
    <row r="1" ht="13.5" customHeight="1">
      <c r="D1" s="2" t="s">
        <v>10</v>
      </c>
    </row>
    <row r="2" spans="1:4" ht="19.5" customHeight="1">
      <c r="A2" s="317" t="s">
        <v>166</v>
      </c>
      <c r="B2" s="317"/>
      <c r="C2" s="317"/>
      <c r="D2" s="317"/>
    </row>
    <row r="3" spans="1:4" ht="18.75">
      <c r="A3" s="318" t="s">
        <v>71</v>
      </c>
      <c r="B3" s="318"/>
      <c r="C3" s="318"/>
      <c r="D3" s="318"/>
    </row>
    <row r="4" spans="1:4" ht="10.5" customHeight="1">
      <c r="A4" s="319"/>
      <c r="B4" s="319"/>
      <c r="C4" s="319"/>
      <c r="D4" s="319"/>
    </row>
    <row r="5" spans="1:4" ht="24" customHeight="1">
      <c r="A5" s="320" t="s">
        <v>0</v>
      </c>
      <c r="B5" s="320"/>
      <c r="C5" s="320"/>
      <c r="D5" s="320"/>
    </row>
    <row r="6" spans="1:4" ht="21" customHeight="1">
      <c r="A6" s="321" t="s">
        <v>165</v>
      </c>
      <c r="B6" s="321"/>
      <c r="C6" s="321"/>
      <c r="D6" s="321"/>
    </row>
    <row r="7" spans="1:4" ht="18.75" customHeight="1">
      <c r="A7" s="322" t="s">
        <v>96</v>
      </c>
      <c r="B7" s="322"/>
      <c r="C7" s="322"/>
      <c r="D7" s="322"/>
    </row>
    <row r="8" spans="1:4" ht="18.75" customHeight="1">
      <c r="A8" s="329" t="s">
        <v>1</v>
      </c>
      <c r="B8" s="329"/>
      <c r="C8" s="329"/>
      <c r="D8" s="329"/>
    </row>
    <row r="9" spans="1:4" ht="15.75" customHeight="1">
      <c r="A9" s="329" t="s">
        <v>45</v>
      </c>
      <c r="B9" s="329"/>
      <c r="C9" s="329"/>
      <c r="D9" s="329"/>
    </row>
    <row r="10" ht="13.5" customHeight="1">
      <c r="D10" s="1" t="s">
        <v>50</v>
      </c>
    </row>
    <row r="11" spans="1:4" s="4" customFormat="1" ht="21" customHeight="1">
      <c r="A11" s="3" t="s">
        <v>2</v>
      </c>
      <c r="B11" s="3" t="s">
        <v>3</v>
      </c>
      <c r="C11" s="3" t="s">
        <v>44</v>
      </c>
      <c r="D11" s="3" t="s">
        <v>4</v>
      </c>
    </row>
    <row r="12" spans="1:4" s="6" customFormat="1" ht="19.5" customHeight="1">
      <c r="A12" s="8" t="s">
        <v>5</v>
      </c>
      <c r="B12" s="5" t="s">
        <v>48</v>
      </c>
      <c r="C12" s="53">
        <f>C13+C14+C15+C16+C17+C18+C19+C20+C21</f>
        <v>1611079225</v>
      </c>
      <c r="D12" s="67"/>
    </row>
    <row r="13" spans="1:4" s="54" customFormat="1" ht="19.5" customHeight="1">
      <c r="A13" s="61">
        <v>1</v>
      </c>
      <c r="B13" s="57" t="s">
        <v>145</v>
      </c>
      <c r="C13" s="118">
        <v>57090600</v>
      </c>
      <c r="D13" s="58"/>
    </row>
    <row r="14" spans="1:4" s="54" customFormat="1" ht="19.5" customHeight="1">
      <c r="A14" s="132">
        <v>2</v>
      </c>
      <c r="B14" s="133" t="s">
        <v>146</v>
      </c>
      <c r="C14" s="134">
        <v>191702700</v>
      </c>
      <c r="D14" s="135"/>
    </row>
    <row r="15" spans="1:4" s="60" customFormat="1" ht="19.5" customHeight="1">
      <c r="A15" s="62">
        <v>3</v>
      </c>
      <c r="B15" s="59" t="s">
        <v>148</v>
      </c>
      <c r="C15" s="119">
        <v>49900000</v>
      </c>
      <c r="D15" s="59"/>
    </row>
    <row r="16" spans="1:4" s="60" customFormat="1" ht="19.5" customHeight="1">
      <c r="A16" s="66">
        <v>4</v>
      </c>
      <c r="B16" s="59" t="s">
        <v>147</v>
      </c>
      <c r="C16" s="119">
        <v>25248825</v>
      </c>
      <c r="D16" s="59"/>
    </row>
    <row r="17" spans="1:4" s="60" customFormat="1" ht="19.5" customHeight="1">
      <c r="A17" s="66">
        <v>5</v>
      </c>
      <c r="B17" s="59" t="s">
        <v>135</v>
      </c>
      <c r="C17" s="120">
        <v>7344000</v>
      </c>
      <c r="D17" s="67"/>
    </row>
    <row r="18" spans="1:4" s="60" customFormat="1" ht="19.5" customHeight="1">
      <c r="A18" s="62">
        <v>6</v>
      </c>
      <c r="B18" s="59" t="s">
        <v>139</v>
      </c>
      <c r="C18" s="121">
        <v>101000000</v>
      </c>
      <c r="D18" s="59"/>
    </row>
    <row r="19" spans="1:4" s="92" customFormat="1" ht="19.5" customHeight="1">
      <c r="A19" s="89"/>
      <c r="B19" s="86" t="s">
        <v>156</v>
      </c>
      <c r="C19" s="91">
        <v>234100</v>
      </c>
      <c r="D19" s="86"/>
    </row>
    <row r="20" spans="1:4" s="56" customFormat="1" ht="19.5" customHeight="1">
      <c r="A20" s="73">
        <v>7</v>
      </c>
      <c r="B20" s="74" t="s">
        <v>101</v>
      </c>
      <c r="C20" s="122">
        <v>1032529000</v>
      </c>
      <c r="D20" s="89"/>
    </row>
    <row r="21" spans="1:4" s="56" customFormat="1" ht="19.5" customHeight="1">
      <c r="A21" s="73">
        <v>8</v>
      </c>
      <c r="B21" s="17" t="s">
        <v>149</v>
      </c>
      <c r="C21" s="122">
        <v>146030000</v>
      </c>
      <c r="D21" s="86"/>
    </row>
    <row r="22" spans="1:4" s="6" customFormat="1" ht="19.5" customHeight="1">
      <c r="A22" s="8" t="s">
        <v>7</v>
      </c>
      <c r="B22" s="5" t="s">
        <v>12</v>
      </c>
      <c r="C22" s="7">
        <f>C23+C24+C25+C26+C34+C38+C43+C48</f>
        <v>1602210800</v>
      </c>
      <c r="D22" s="90" t="s">
        <v>159</v>
      </c>
    </row>
    <row r="23" spans="1:4" s="108" customFormat="1" ht="19.5" customHeight="1">
      <c r="A23" s="106">
        <v>1</v>
      </c>
      <c r="B23" s="137" t="s">
        <v>145</v>
      </c>
      <c r="C23" s="72">
        <v>57090600</v>
      </c>
      <c r="D23" s="100"/>
    </row>
    <row r="24" spans="1:4" s="136" customFormat="1" ht="19.5" customHeight="1">
      <c r="A24" s="124">
        <v>2</v>
      </c>
      <c r="B24" s="138" t="s">
        <v>146</v>
      </c>
      <c r="C24" s="139">
        <v>191702700</v>
      </c>
      <c r="D24" s="140"/>
    </row>
    <row r="25" spans="1:4" s="116" customFormat="1" ht="19.5" customHeight="1">
      <c r="A25" s="96">
        <v>3</v>
      </c>
      <c r="B25" s="141" t="s">
        <v>148</v>
      </c>
      <c r="C25" s="142">
        <v>49900000</v>
      </c>
      <c r="D25" s="98"/>
    </row>
    <row r="26" spans="1:4" s="117" customFormat="1" ht="19.5" customHeight="1">
      <c r="A26" s="401">
        <v>4</v>
      </c>
      <c r="B26" s="107" t="s">
        <v>103</v>
      </c>
      <c r="C26" s="72">
        <f>C27+C28+C29+C30+C31+C32</f>
        <v>16578000</v>
      </c>
      <c r="D26" s="64"/>
    </row>
    <row r="27" spans="1:4" s="105" customFormat="1" ht="48" customHeight="1">
      <c r="A27" s="402"/>
      <c r="B27" s="109" t="s">
        <v>161</v>
      </c>
      <c r="C27" s="104">
        <v>3040000</v>
      </c>
      <c r="D27" s="65"/>
    </row>
    <row r="28" spans="1:4" s="105" customFormat="1" ht="33" customHeight="1">
      <c r="A28" s="402"/>
      <c r="B28" s="109" t="s">
        <v>104</v>
      </c>
      <c r="C28" s="104">
        <v>3656000</v>
      </c>
      <c r="D28" s="65"/>
    </row>
    <row r="29" spans="1:4" s="105" customFormat="1" ht="33.75" customHeight="1">
      <c r="A29" s="402"/>
      <c r="B29" s="109" t="s">
        <v>105</v>
      </c>
      <c r="C29" s="104">
        <v>4200000</v>
      </c>
      <c r="D29" s="65"/>
    </row>
    <row r="30" spans="1:4" s="105" customFormat="1" ht="34.5" customHeight="1">
      <c r="A30" s="402"/>
      <c r="B30" s="109" t="s">
        <v>106</v>
      </c>
      <c r="C30" s="104">
        <v>1350000</v>
      </c>
      <c r="D30" s="65"/>
    </row>
    <row r="31" spans="1:4" s="105" customFormat="1" ht="33.75" customHeight="1">
      <c r="A31" s="402"/>
      <c r="B31" s="109" t="s">
        <v>107</v>
      </c>
      <c r="C31" s="104">
        <v>197000</v>
      </c>
      <c r="D31" s="65"/>
    </row>
    <row r="32" spans="1:4" s="105" customFormat="1" ht="19.5" customHeight="1">
      <c r="A32" s="402"/>
      <c r="B32" s="97" t="s">
        <v>73</v>
      </c>
      <c r="C32" s="104">
        <v>4135000</v>
      </c>
      <c r="D32" s="65"/>
    </row>
    <row r="33" spans="1:4" s="113" customFormat="1" ht="20.25" customHeight="1">
      <c r="A33" s="403"/>
      <c r="B33" s="110" t="s">
        <v>158</v>
      </c>
      <c r="C33" s="111">
        <f>C16-C26</f>
        <v>8670825</v>
      </c>
      <c r="D33" s="112"/>
    </row>
    <row r="34" spans="1:4" s="115" customFormat="1" ht="19.5" customHeight="1">
      <c r="A34" s="398">
        <v>5</v>
      </c>
      <c r="B34" s="63" t="s">
        <v>136</v>
      </c>
      <c r="C34" s="102">
        <f>C35+C36+C37</f>
        <v>7344000</v>
      </c>
      <c r="D34" s="114"/>
    </row>
    <row r="35" spans="1:4" s="60" customFormat="1" ht="19.5" customHeight="1">
      <c r="A35" s="405"/>
      <c r="B35" s="59" t="s">
        <v>137</v>
      </c>
      <c r="C35" s="121">
        <v>6570000</v>
      </c>
      <c r="D35" s="59"/>
    </row>
    <row r="36" spans="1:4" s="60" customFormat="1" ht="19.5" customHeight="1">
      <c r="A36" s="405"/>
      <c r="B36" s="59" t="s">
        <v>102</v>
      </c>
      <c r="C36" s="121">
        <v>367200</v>
      </c>
      <c r="D36" s="59"/>
    </row>
    <row r="37" spans="1:4" s="99" customFormat="1" ht="19.5" customHeight="1">
      <c r="A37" s="405"/>
      <c r="B37" s="55" t="s">
        <v>138</v>
      </c>
      <c r="C37" s="123">
        <v>406800</v>
      </c>
      <c r="D37" s="98"/>
    </row>
    <row r="38" spans="1:4" s="101" customFormat="1" ht="19.5" customHeight="1">
      <c r="A38" s="398">
        <v>6</v>
      </c>
      <c r="B38" s="107" t="s">
        <v>140</v>
      </c>
      <c r="C38" s="102">
        <f>C39+C40+C41+C42</f>
        <v>101000000</v>
      </c>
      <c r="D38" s="103"/>
    </row>
    <row r="39" spans="1:4" s="60" customFormat="1" ht="19.5" customHeight="1">
      <c r="A39" s="398"/>
      <c r="B39" s="59" t="s">
        <v>144</v>
      </c>
      <c r="C39" s="121">
        <v>55550000</v>
      </c>
      <c r="D39" s="59"/>
    </row>
    <row r="40" spans="1:4" s="99" customFormat="1" ht="19.5" customHeight="1">
      <c r="A40" s="398"/>
      <c r="B40" s="59" t="s">
        <v>141</v>
      </c>
      <c r="C40" s="121">
        <v>21210000</v>
      </c>
      <c r="D40" s="59"/>
    </row>
    <row r="41" spans="1:4" s="54" customFormat="1" ht="19.5" customHeight="1">
      <c r="A41" s="398"/>
      <c r="B41" s="59" t="s">
        <v>142</v>
      </c>
      <c r="C41" s="121">
        <v>20072500</v>
      </c>
      <c r="D41" s="59"/>
    </row>
    <row r="42" spans="1:4" s="99" customFormat="1" ht="19.5" customHeight="1">
      <c r="A42" s="398"/>
      <c r="B42" s="55" t="s">
        <v>143</v>
      </c>
      <c r="C42" s="123">
        <v>4167500</v>
      </c>
      <c r="D42" s="55"/>
    </row>
    <row r="43" spans="1:4" s="101" customFormat="1" ht="19.5" customHeight="1">
      <c r="A43" s="399">
        <v>7</v>
      </c>
      <c r="B43" s="107" t="s">
        <v>84</v>
      </c>
      <c r="C43" s="102">
        <f>C44+C45+C46</f>
        <v>1032565500</v>
      </c>
      <c r="D43" s="100"/>
    </row>
    <row r="44" spans="1:4" s="60" customFormat="1" ht="19.5" customHeight="1">
      <c r="A44" s="399"/>
      <c r="B44" s="59" t="s">
        <v>85</v>
      </c>
      <c r="C44" s="121">
        <v>685526200</v>
      </c>
      <c r="D44" s="59"/>
    </row>
    <row r="45" spans="1:4" s="60" customFormat="1" ht="19.5" customHeight="1">
      <c r="A45" s="399"/>
      <c r="B45" s="59" t="s">
        <v>98</v>
      </c>
      <c r="C45" s="121">
        <v>167447300</v>
      </c>
      <c r="D45" s="59"/>
    </row>
    <row r="46" spans="1:4" s="60" customFormat="1" ht="19.5" customHeight="1">
      <c r="A46" s="399"/>
      <c r="B46" s="59" t="s">
        <v>88</v>
      </c>
      <c r="C46" s="121">
        <v>179592000</v>
      </c>
      <c r="D46" s="59"/>
    </row>
    <row r="47" spans="1:4" s="99" customFormat="1" ht="19.5" customHeight="1">
      <c r="A47" s="400"/>
      <c r="B47" s="110" t="s">
        <v>112</v>
      </c>
      <c r="C47" s="111">
        <v>197600</v>
      </c>
      <c r="D47" s="98"/>
    </row>
    <row r="48" spans="1:4" s="101" customFormat="1" ht="19.5" customHeight="1">
      <c r="A48" s="399">
        <v>8</v>
      </c>
      <c r="B48" s="33" t="s">
        <v>150</v>
      </c>
      <c r="C48" s="102">
        <f>C49+C50+C51+C52+C53</f>
        <v>146030000</v>
      </c>
      <c r="D48" s="103"/>
    </row>
    <row r="49" spans="1:4" s="60" customFormat="1" ht="18.75" customHeight="1">
      <c r="A49" s="399"/>
      <c r="B49" s="88" t="s">
        <v>151</v>
      </c>
      <c r="C49" s="121">
        <v>7700000</v>
      </c>
      <c r="D49" s="59"/>
    </row>
    <row r="50" spans="1:4" s="60" customFormat="1" ht="21.75" customHeight="1">
      <c r="A50" s="399"/>
      <c r="B50" s="88" t="s">
        <v>152</v>
      </c>
      <c r="C50" s="121">
        <v>63000000</v>
      </c>
      <c r="D50" s="59"/>
    </row>
    <row r="51" spans="1:4" s="60" customFormat="1" ht="20.25" customHeight="1">
      <c r="A51" s="399"/>
      <c r="B51" s="88" t="s">
        <v>153</v>
      </c>
      <c r="C51" s="121">
        <v>21300000</v>
      </c>
      <c r="D51" s="59"/>
    </row>
    <row r="52" spans="1:4" s="60" customFormat="1" ht="32.25" customHeight="1">
      <c r="A52" s="399"/>
      <c r="B52" s="88" t="s">
        <v>154</v>
      </c>
      <c r="C52" s="121">
        <v>37830000</v>
      </c>
      <c r="D52" s="59"/>
    </row>
    <row r="53" spans="1:4" s="60" customFormat="1" ht="33.75" customHeight="1">
      <c r="A53" s="399"/>
      <c r="B53" s="88" t="s">
        <v>155</v>
      </c>
      <c r="C53" s="121">
        <v>16200000</v>
      </c>
      <c r="D53" s="67"/>
    </row>
    <row r="54" spans="1:4" ht="4.5" customHeight="1">
      <c r="A54" s="315"/>
      <c r="B54" s="315"/>
      <c r="C54" s="315"/>
      <c r="D54" s="315"/>
    </row>
    <row r="55" spans="2:4" ht="21" customHeight="1">
      <c r="B55" s="323" t="s">
        <v>157</v>
      </c>
      <c r="C55" s="323"/>
      <c r="D55" s="323"/>
    </row>
    <row r="56" spans="2:4" ht="21" customHeight="1">
      <c r="B56" s="143" t="s">
        <v>160</v>
      </c>
      <c r="C56" s="404" t="s">
        <v>86</v>
      </c>
      <c r="D56" s="404"/>
    </row>
    <row r="57" ht="21" customHeight="1"/>
    <row r="58" ht="23.25" customHeight="1"/>
    <row r="59" spans="2:4" s="144" customFormat="1" ht="28.5" customHeight="1">
      <c r="B59" s="145" t="s">
        <v>172</v>
      </c>
      <c r="C59" s="333" t="s">
        <v>167</v>
      </c>
      <c r="D59" s="333"/>
    </row>
    <row r="60" spans="3:4" ht="21" customHeight="1">
      <c r="C60" s="309"/>
      <c r="D60" s="309"/>
    </row>
    <row r="61" spans="3:4" ht="21" customHeight="1">
      <c r="C61" s="309"/>
      <c r="D61" s="309"/>
    </row>
  </sheetData>
  <sheetProtection/>
  <mergeCells count="19">
    <mergeCell ref="C61:D61"/>
    <mergeCell ref="C56:D56"/>
    <mergeCell ref="A8:D8"/>
    <mergeCell ref="A9:D9"/>
    <mergeCell ref="A54:D54"/>
    <mergeCell ref="B55:D55"/>
    <mergeCell ref="A34:A37"/>
    <mergeCell ref="C59:D59"/>
    <mergeCell ref="A48:A53"/>
    <mergeCell ref="A2:D2"/>
    <mergeCell ref="A3:D3"/>
    <mergeCell ref="A4:D4"/>
    <mergeCell ref="C60:D60"/>
    <mergeCell ref="A5:D5"/>
    <mergeCell ref="A6:D6"/>
    <mergeCell ref="A7:D7"/>
    <mergeCell ref="A38:A42"/>
    <mergeCell ref="A43:A47"/>
    <mergeCell ref="A26:A33"/>
  </mergeCells>
  <printOptions horizontalCentered="1"/>
  <pageMargins left="0.36" right="0.2" top="0.46" bottom="0.23" header="0.46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QuyetPhuong</cp:lastModifiedBy>
  <cp:lastPrinted>2018-10-25T08:38:43Z</cp:lastPrinted>
  <dcterms:created xsi:type="dcterms:W3CDTF">2012-09-07T07:49:28Z</dcterms:created>
  <dcterms:modified xsi:type="dcterms:W3CDTF">2018-10-25T08:52:15Z</dcterms:modified>
  <cp:category/>
  <cp:version/>
  <cp:contentType/>
  <cp:contentStatus/>
</cp:coreProperties>
</file>